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========\09.12.2020\Готовые протоколы и формат\"/>
    </mc:Choice>
  </mc:AlternateContent>
  <bookViews>
    <workbookView xWindow="0" yWindow="0" windowWidth="18945" windowHeight="8460"/>
  </bookViews>
  <sheets>
    <sheet name="МХК" sheetId="3" r:id="rId1"/>
  </sheets>
  <definedNames>
    <definedName name="_xlnm._FilterDatabase" localSheetId="0" hidden="1">МХК!$A$18:$W$45</definedName>
    <definedName name="_xlnm.Print_Area" localSheetId="0">МХК!$A$1:$W$96</definedName>
  </definedNames>
  <calcPr calcId="152511"/>
</workbook>
</file>

<file path=xl/calcChain.xml><?xml version="1.0" encoding="utf-8"?>
<calcChain xmlns="http://schemas.openxmlformats.org/spreadsheetml/2006/main">
  <c r="Q42" i="3" l="1"/>
  <c r="S42" i="3" s="1"/>
  <c r="E64" i="3"/>
  <c r="D64" i="3"/>
  <c r="C64" i="3"/>
  <c r="D65" i="3" s="1"/>
  <c r="I79" i="3"/>
  <c r="I80" i="3"/>
  <c r="H79" i="3"/>
  <c r="H80" i="3" s="1"/>
  <c r="G79" i="3"/>
  <c r="G80" i="3" s="1"/>
  <c r="F79" i="3"/>
  <c r="F80" i="3" s="1"/>
  <c r="E79" i="3"/>
  <c r="E80" i="3" s="1"/>
  <c r="D79" i="3"/>
  <c r="D80" i="3" s="1"/>
  <c r="C79" i="3"/>
  <c r="C80" i="3" s="1"/>
  <c r="D95" i="3"/>
  <c r="C95" i="3"/>
  <c r="D94" i="3"/>
  <c r="C94" i="3"/>
  <c r="K70" i="3"/>
  <c r="J70" i="3"/>
  <c r="J79" i="3" s="1"/>
  <c r="J80" i="3" s="1"/>
  <c r="E92" i="3"/>
  <c r="E91" i="3"/>
  <c r="E88" i="3"/>
  <c r="E84" i="3"/>
  <c r="K78" i="3"/>
  <c r="J78" i="3"/>
  <c r="L78" i="3" s="1"/>
  <c r="K77" i="3"/>
  <c r="J77" i="3"/>
  <c r="L77" i="3" s="1"/>
  <c r="K76" i="3"/>
  <c r="J76" i="3"/>
  <c r="K75" i="3"/>
  <c r="J75" i="3"/>
  <c r="L75" i="3" s="1"/>
  <c r="K74" i="3"/>
  <c r="J74" i="3"/>
  <c r="K73" i="3"/>
  <c r="J73" i="3"/>
  <c r="K72" i="3"/>
  <c r="L72" i="3" s="1"/>
  <c r="J72" i="3"/>
  <c r="K71" i="3"/>
  <c r="J71" i="3"/>
  <c r="K69" i="3"/>
  <c r="J69" i="3"/>
  <c r="K68" i="3"/>
  <c r="J68" i="3"/>
  <c r="Q29" i="3"/>
  <c r="S29" i="3" s="1"/>
  <c r="Q39" i="3"/>
  <c r="S39" i="3" s="1"/>
  <c r="Q41" i="3"/>
  <c r="S41" i="3" s="1"/>
  <c r="Q28" i="3"/>
  <c r="S28" i="3" s="1"/>
  <c r="Q37" i="3"/>
  <c r="S37" i="3" s="1"/>
  <c r="Q32" i="3"/>
  <c r="S32" i="3" s="1"/>
  <c r="Q33" i="3"/>
  <c r="S33" i="3" s="1"/>
  <c r="Q27" i="3"/>
  <c r="S27" i="3" s="1"/>
  <c r="Q24" i="3"/>
  <c r="S24" i="3" s="1"/>
  <c r="Q43" i="3"/>
  <c r="S43" i="3" s="1"/>
  <c r="Q38" i="3"/>
  <c r="S38" i="3" s="1"/>
  <c r="Q44" i="3"/>
  <c r="S44" i="3" s="1"/>
  <c r="Q36" i="3"/>
  <c r="S36" i="3" s="1"/>
  <c r="Q45" i="3"/>
  <c r="S45" i="3" s="1"/>
  <c r="Q31" i="3"/>
  <c r="S31" i="3" s="1"/>
  <c r="Q34" i="3"/>
  <c r="S34" i="3" s="1"/>
  <c r="Q35" i="3"/>
  <c r="S35" i="3" s="1"/>
  <c r="Q19" i="3"/>
  <c r="S19" i="3" s="1"/>
  <c r="Q22" i="3"/>
  <c r="S22" i="3" s="1"/>
  <c r="Q23" i="3"/>
  <c r="S23" i="3" s="1"/>
  <c r="Q26" i="3"/>
  <c r="S26" i="3" s="1"/>
  <c r="Q30" i="3"/>
  <c r="S30" i="3" s="1"/>
  <c r="Q40" i="3"/>
  <c r="S40" i="3" s="1"/>
  <c r="Q25" i="3"/>
  <c r="S25" i="3" s="1"/>
  <c r="Q21" i="3"/>
  <c r="S21" i="3" s="1"/>
  <c r="Q20" i="3"/>
  <c r="E65" i="3"/>
  <c r="S20" i="3"/>
  <c r="F65" i="3" l="1"/>
  <c r="L73" i="3"/>
  <c r="L74" i="3"/>
  <c r="K79" i="3"/>
  <c r="L79" i="3" s="1"/>
  <c r="L68" i="3"/>
  <c r="L71" i="3"/>
  <c r="L76" i="3"/>
  <c r="L70" i="3"/>
  <c r="K80" i="3"/>
  <c r="L80" i="3" s="1"/>
  <c r="L69" i="3"/>
  <c r="E94" i="3"/>
  <c r="E95" i="3"/>
</calcChain>
</file>

<file path=xl/sharedStrings.xml><?xml version="1.0" encoding="utf-8"?>
<sst xmlns="http://schemas.openxmlformats.org/spreadsheetml/2006/main" count="355" uniqueCount="208">
  <si>
    <t>№ п/п</t>
  </si>
  <si>
    <t>Фамилия</t>
  </si>
  <si>
    <t>Имя</t>
  </si>
  <si>
    <t>Отчество</t>
  </si>
  <si>
    <t>Пол</t>
  </si>
  <si>
    <t>Дата рождения</t>
  </si>
  <si>
    <t>Ф.И.О. учителя (полностью)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</si>
  <si>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</si>
  <si>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</si>
  <si>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</si>
  <si>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</si>
  <si>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</si>
  <si>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</si>
  <si>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ПРОТОКОЛ</t>
  </si>
  <si>
    <t>Повестка дня:</t>
  </si>
  <si>
    <t>Решили:</t>
  </si>
  <si>
    <t>7 класс</t>
  </si>
  <si>
    <t>КЛАСС</t>
  </si>
  <si>
    <t>КОЛ-ВО</t>
  </si>
  <si>
    <t>ПОБЕДИТЕЛЕЙ</t>
  </si>
  <si>
    <t>ПРИЗЕРОВ</t>
  </si>
  <si>
    <t>Всего</t>
  </si>
  <si>
    <t>Наименование ОО</t>
  </si>
  <si>
    <t>8 класс</t>
  </si>
  <si>
    <t>9 класс</t>
  </si>
  <si>
    <t>10 класс</t>
  </si>
  <si>
    <t>11 класс</t>
  </si>
  <si>
    <t>МБОУ СОШ №1</t>
  </si>
  <si>
    <t>Кол-во призеров</t>
  </si>
  <si>
    <t>Всего участников</t>
  </si>
  <si>
    <t>Рейтинговое место</t>
  </si>
  <si>
    <t>МБОУ СОШ №2</t>
  </si>
  <si>
    <t>МБОУ СОШ №7</t>
  </si>
  <si>
    <t>МБОУ СОШ №9</t>
  </si>
  <si>
    <t>МБОУ СОШ №15</t>
  </si>
  <si>
    <t>МБОУ СОШ №17</t>
  </si>
  <si>
    <t>МБОУ СОШ №18</t>
  </si>
  <si>
    <t>МБОУ СОШ №19</t>
  </si>
  <si>
    <t>ВСЕГО</t>
  </si>
  <si>
    <t>Всего победителей и призеров</t>
  </si>
  <si>
    <t>% побед. и призеров от общего кол-ва участников</t>
  </si>
  <si>
    <t>Председатель   жюри:</t>
  </si>
  <si>
    <t>Заводнов</t>
  </si>
  <si>
    <t>Александр</t>
  </si>
  <si>
    <t>Сергеевич</t>
  </si>
  <si>
    <t xml:space="preserve">заседания  жюри муниципального этапа всероссийской олимпиады школьников </t>
  </si>
  <si>
    <t>Город,/район</t>
  </si>
  <si>
    <t xml:space="preserve">Гражданство  </t>
  </si>
  <si>
    <t>Полное название общеобразовательного учреждения  по Уставу</t>
  </si>
  <si>
    <t>Класс обучения</t>
  </si>
  <si>
    <t xml:space="preserve">Статус участника (победитель, призер) </t>
  </si>
  <si>
    <t>Результат</t>
  </si>
  <si>
    <t>Члены жюри:</t>
  </si>
  <si>
    <t>Кол-во победителей</t>
  </si>
  <si>
    <t>Российская Федерация</t>
  </si>
  <si>
    <t>МБОУ "Гимназия"</t>
  </si>
  <si>
    <t>Общий балл ОО</t>
  </si>
  <si>
    <t>Общее кол-во участников от ОО</t>
  </si>
  <si>
    <t>Средний балл ОО</t>
  </si>
  <si>
    <t>ТОГАОУ "Мич. лицей"</t>
  </si>
  <si>
    <t>Рейтинговое место ОО по общему уровню участников МЭ</t>
  </si>
  <si>
    <t>МАОУ СОШ №5</t>
  </si>
  <si>
    <t>муниципалитет</t>
  </si>
  <si>
    <t>1 зад.</t>
  </si>
  <si>
    <t>2 зад.</t>
  </si>
  <si>
    <t>3 зад.</t>
  </si>
  <si>
    <t>4 зад.</t>
  </si>
  <si>
    <t>5 зад.</t>
  </si>
  <si>
    <t>Пустовалов</t>
  </si>
  <si>
    <t>Дмитриевич</t>
  </si>
  <si>
    <t>М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</si>
  <si>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</si>
  <si>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Виданов</t>
  </si>
  <si>
    <t>Никита</t>
  </si>
  <si>
    <t>Вадимович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</si>
  <si>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</si>
  <si>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Попова</t>
  </si>
  <si>
    <t>Яна</t>
  </si>
  <si>
    <t>Владимировна</t>
  </si>
  <si>
    <t>Ж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</si>
  <si>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г.Мичуринска Тамбовской области</t>
  </si>
  <si>
    <t>Полубояринов</t>
  </si>
  <si>
    <t>Илья</t>
  </si>
  <si>
    <t>Козлова</t>
  </si>
  <si>
    <t>Алина</t>
  </si>
  <si>
    <t>Руслановна</t>
  </si>
  <si>
    <t>женский</t>
  </si>
  <si>
    <t>Никитин</t>
  </si>
  <si>
    <t>Владимир</t>
  </si>
  <si>
    <t>Александрович</t>
  </si>
  <si>
    <t>Артемова Татьяна Юрьевна</t>
  </si>
  <si>
    <t>Бурцева Маргарита Юрьевна</t>
  </si>
  <si>
    <t>Савватеева Татьяна Юрьевна</t>
  </si>
  <si>
    <t xml:space="preserve">Толкачёва </t>
  </si>
  <si>
    <t xml:space="preserve">Софья </t>
  </si>
  <si>
    <t>Андреевна</t>
  </si>
  <si>
    <t>Денис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</si>
  <si>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</si>
  <si>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Корабельникова</t>
  </si>
  <si>
    <t>Дарья</t>
  </si>
  <si>
    <t>Игоревна</t>
  </si>
  <si>
    <t>Белоусов</t>
  </si>
  <si>
    <t>Геннадьевич</t>
  </si>
  <si>
    <t>14,03,2005</t>
  </si>
  <si>
    <t>Миттова Надежда Владимировна</t>
  </si>
  <si>
    <t>Герасенова Ирина Павлиновна</t>
  </si>
  <si>
    <t>Мжачих Елена Владимировна</t>
  </si>
  <si>
    <t>Семенцова</t>
  </si>
  <si>
    <t>Софья</t>
  </si>
  <si>
    <t>Дмитриевна</t>
  </si>
  <si>
    <t>Сорокина</t>
  </si>
  <si>
    <t>Валерия</t>
  </si>
  <si>
    <t>Алексеевна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</si>
  <si>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</si>
  <si>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 xml:space="preserve">Мячина </t>
  </si>
  <si>
    <t>Вероника</t>
  </si>
  <si>
    <t>Сергеевна</t>
  </si>
  <si>
    <t xml:space="preserve">Харитонова </t>
  </si>
  <si>
    <t>Василиса</t>
  </si>
  <si>
    <t>Ивановна</t>
  </si>
  <si>
    <t xml:space="preserve">Решетников </t>
  </si>
  <si>
    <t xml:space="preserve">Кирилл </t>
  </si>
  <si>
    <t>Максимович</t>
  </si>
  <si>
    <t>Языков</t>
  </si>
  <si>
    <t>Максим</t>
  </si>
  <si>
    <t>Алексеевич</t>
  </si>
  <si>
    <t>Попов</t>
  </si>
  <si>
    <t>Богдан</t>
  </si>
  <si>
    <t>Олегович</t>
  </si>
  <si>
    <t>Никитина</t>
  </si>
  <si>
    <t>Невзорова Ирина Александровна</t>
  </si>
  <si>
    <t>Анна</t>
  </si>
  <si>
    <t>Кикриашвили</t>
  </si>
  <si>
    <t>Лилия</t>
  </si>
  <si>
    <t>Александровна</t>
  </si>
  <si>
    <t>Кузнецова</t>
  </si>
  <si>
    <t>Ангелина</t>
  </si>
  <si>
    <t>Кашковский</t>
  </si>
  <si>
    <t>Михаил</t>
  </si>
  <si>
    <t>тамбовское областное государственное  автономное общеобразовательное учреждение "Мичуринский лицей-интернат"</t>
  </si>
  <si>
    <t>Ролдугина</t>
  </si>
  <si>
    <t>Наталья</t>
  </si>
  <si>
    <t>Васильевна</t>
  </si>
  <si>
    <t xml:space="preserve">Бабушкина  </t>
  </si>
  <si>
    <t xml:space="preserve">Полина </t>
  </si>
  <si>
    <t>Артемовна</t>
  </si>
  <si>
    <t>муниципальное автономное общеобразовательное учреждение "Средняя общеобразовательная школа №5 "Научно-технологический центр имени И.В.Мичурина" г.Мичуринска Тамбовской области</t>
  </si>
  <si>
    <t>Алпатов Владислав Александрович</t>
  </si>
  <si>
    <t>Иванова</t>
  </si>
  <si>
    <t>Виктория</t>
  </si>
  <si>
    <t>39.09.2003</t>
  </si>
  <si>
    <t>Снегирева</t>
  </si>
  <si>
    <t>Мария</t>
  </si>
  <si>
    <t>Яшина</t>
  </si>
  <si>
    <t>Татьяна</t>
  </si>
  <si>
    <t>Константиновна</t>
  </si>
  <si>
    <r>
      <t>п</t>
    </r>
    <r>
      <rPr>
        <b/>
        <sz val="18"/>
        <rFont val="Times New Roman"/>
        <family val="1"/>
        <charset val="204"/>
      </rPr>
      <t xml:space="preserve">о </t>
    </r>
    <r>
      <rPr>
        <b/>
        <u/>
        <sz val="18"/>
        <rFont val="Times New Roman"/>
        <family val="1"/>
        <charset val="204"/>
      </rPr>
      <t xml:space="preserve">искусству (МХК)  </t>
    </r>
    <r>
      <rPr>
        <b/>
        <sz val="18"/>
        <color indexed="8"/>
        <rFont val="Times New Roman"/>
        <family val="1"/>
        <charset val="204"/>
      </rPr>
      <t>в 2020-2021 учебном году</t>
    </r>
  </si>
  <si>
    <r>
      <t xml:space="preserve">        1. О подведении итогов проведения муниципального этапа всероссийской олимпиады школьников по </t>
    </r>
    <r>
      <rPr>
        <b/>
        <u/>
        <sz val="18"/>
        <rFont val="Times New Roman"/>
        <family val="1"/>
        <charset val="204"/>
      </rPr>
      <t xml:space="preserve">искусству (МХК) </t>
    </r>
    <r>
      <rPr>
        <sz val="18"/>
        <rFont val="Times New Roman"/>
        <family val="1"/>
        <charset val="204"/>
      </rPr>
      <t xml:space="preserve"> </t>
    </r>
    <r>
      <rPr>
        <sz val="18"/>
        <color indexed="8"/>
        <rFont val="Times New Roman"/>
        <family val="1"/>
        <charset val="204"/>
      </rPr>
      <t>на территории г.Мичуринска.</t>
    </r>
  </si>
  <si>
    <r>
      <t xml:space="preserve">Список участников, победителей и призеров муниципального этапа всероссийской олимпиады школьников в 2020-2021 учебном году по </t>
    </r>
    <r>
      <rPr>
        <b/>
        <u/>
        <sz val="18"/>
        <rFont val="Times New Roman"/>
        <family val="1"/>
        <charset val="204"/>
      </rPr>
      <t xml:space="preserve">искусству (МХК) </t>
    </r>
    <r>
      <rPr>
        <b/>
        <sz val="18"/>
        <color indexed="8"/>
        <rFont val="Times New Roman"/>
        <family val="1"/>
        <charset val="204"/>
      </rPr>
      <t xml:space="preserve"> на территории г.Мичуринска</t>
    </r>
  </si>
  <si>
    <r>
      <rPr>
        <b/>
        <sz val="18"/>
        <rFont val="Times New Roman"/>
        <family val="1"/>
        <charset val="204"/>
      </rPr>
      <t xml:space="preserve">"09" </t>
    </r>
    <r>
      <rPr>
        <b/>
        <u/>
        <sz val="18"/>
        <rFont val="Times New Roman"/>
        <family val="1"/>
        <charset val="204"/>
      </rPr>
      <t>декабря</t>
    </r>
    <r>
      <rPr>
        <b/>
        <sz val="18"/>
        <rFont val="Times New Roman"/>
        <family val="1"/>
        <charset val="204"/>
      </rPr>
      <t xml:space="preserve"> 2</t>
    </r>
    <r>
      <rPr>
        <b/>
        <sz val="18"/>
        <color indexed="8"/>
        <rFont val="Times New Roman"/>
        <family val="1"/>
        <charset val="204"/>
      </rPr>
      <t>020</t>
    </r>
  </si>
  <si>
    <r>
      <t xml:space="preserve">Дата проведения олимпиады: </t>
    </r>
    <r>
      <rPr>
        <sz val="18"/>
        <rFont val="Times New Roman"/>
        <family val="1"/>
        <charset val="204"/>
      </rPr>
      <t>09.12.</t>
    </r>
    <r>
      <rPr>
        <sz val="18"/>
        <color indexed="8"/>
        <rFont val="Times New Roman"/>
        <family val="1"/>
        <charset val="204"/>
      </rPr>
      <t>2020</t>
    </r>
  </si>
  <si>
    <r>
      <t xml:space="preserve">     Мокроусова Оксана Алексеевна____________________________________</t>
    </r>
    <r>
      <rPr>
        <i/>
        <sz val="18"/>
        <rFont val="Times New Roman"/>
        <family val="1"/>
        <charset val="204"/>
      </rPr>
      <t xml:space="preserve"> (подпись)</t>
    </r>
  </si>
  <si>
    <t>Места проведения олимпиады: МБОУ СОШ №№ 1, 7, 9, 17 "Юнармеец", 18 имени Э.Д.Потапова, МАОУ "СОШ №5 "НТЦ им. И.В.Мичурина", ТОГАОУ "Мичуринский лицей"</t>
  </si>
  <si>
    <r>
      <t xml:space="preserve">       1. Утвердить рейтинговую таблицу результатов участников муниципального этапа всероссийской олимпиады школьников по</t>
    </r>
    <r>
      <rPr>
        <sz val="18"/>
        <rFont val="Times New Roman"/>
        <family val="1"/>
        <charset val="204"/>
      </rPr>
      <t xml:space="preserve"> </t>
    </r>
    <r>
      <rPr>
        <b/>
        <u/>
        <sz val="18"/>
        <rFont val="Times New Roman"/>
        <family val="1"/>
        <charset val="204"/>
      </rPr>
      <t xml:space="preserve">искусству (МХК) </t>
    </r>
    <r>
      <rPr>
        <sz val="18"/>
        <rFont val="Times New Roman"/>
        <family val="1"/>
        <charset val="204"/>
      </rPr>
      <t xml:space="preserve"> на т</t>
    </r>
    <r>
      <rPr>
        <sz val="18"/>
        <color indexed="8"/>
        <rFont val="Times New Roman"/>
        <family val="1"/>
        <charset val="204"/>
      </rPr>
      <t>ерритории г.Мичуринска.</t>
    </r>
  </si>
  <si>
    <t>Управление народного образования администрации г.Мичуринска Тамбовской области</t>
  </si>
  <si>
    <t xml:space="preserve">Артюшкова </t>
  </si>
  <si>
    <t>Варвара</t>
  </si>
  <si>
    <t>21-07-2020-01</t>
  </si>
  <si>
    <t>21-07-2020-02</t>
  </si>
  <si>
    <t>21-07-2020-03</t>
  </si>
  <si>
    <t>21-08-2020-04</t>
  </si>
  <si>
    <t>21-08-2020-09</t>
  </si>
  <si>
    <t>21-08-2020-06</t>
  </si>
  <si>
    <t>21-08-2020-10</t>
  </si>
  <si>
    <t>21-08-2020-07</t>
  </si>
  <si>
    <t>21-08-2020-08</t>
  </si>
  <si>
    <t>21-09-2020-22</t>
  </si>
  <si>
    <t>21-09-2020-18</t>
  </si>
  <si>
    <t>21-09-2020-12</t>
  </si>
  <si>
    <t>21-09-2020-21</t>
  </si>
  <si>
    <t>21-09-2020-25</t>
  </si>
  <si>
    <t>21-09-2020-11</t>
  </si>
  <si>
    <t>21-09-2020-13</t>
  </si>
  <si>
    <t>21-09-2020-26</t>
  </si>
  <si>
    <t>21-09-2020-20</t>
  </si>
  <si>
    <t>21-09-2020-24</t>
  </si>
  <si>
    <t>21-09-2020-23</t>
  </si>
  <si>
    <t>21-10-2020-29</t>
  </si>
  <si>
    <t>21-10-2020-31</t>
  </si>
  <si>
    <t>21-10-2020-30</t>
  </si>
  <si>
    <t>21-10-2020-37</t>
  </si>
  <si>
    <t>21-11-2020-36</t>
  </si>
  <si>
    <t>21-11-2020-35</t>
  </si>
  <si>
    <t>21-11-2020-34</t>
  </si>
  <si>
    <t>Дегтярева Елена Владимировна</t>
  </si>
  <si>
    <t>Филина Светлана Юрьевна</t>
  </si>
  <si>
    <t>Корзникова Светлана Владимировна</t>
  </si>
  <si>
    <t>Володина Светлана Леонидовна</t>
  </si>
  <si>
    <t>Манаенкова Наталья Юрьевна</t>
  </si>
  <si>
    <t xml:space="preserve">Ситникова Елена Вячеславовна </t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</si>
  <si>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  <charset val="204"/>
      </rPr>
      <t xml:space="preserve">всего -27 </t>
    </r>
    <r>
      <rPr>
        <sz val="18"/>
        <color indexed="8"/>
        <rFont val="Times New Roman"/>
        <family val="1"/>
        <charset val="204"/>
      </rPr>
      <t>, 7 класс -3  , 8 класс -6 , 9 класс -11 , 10 класс -4 , 11 класс -3 .</t>
    </r>
  </si>
  <si>
    <t>Победитель</t>
  </si>
  <si>
    <t>Призёр</t>
  </si>
  <si>
    <t>3</t>
  </si>
  <si>
    <t>4</t>
  </si>
  <si>
    <t>5</t>
  </si>
  <si>
    <t>1-2</t>
  </si>
  <si>
    <t>3-4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</si>
</sst>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7" x14ac:knownFonts="1">
    <font>
      <sz val="11"/>
      <color theme="1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i/>
      <sz val="18"/>
      <color indexed="8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16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3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8"/>
      </right>
      <top style="thick">
        <color indexed="64"/>
      </top>
      <bottom style="thick">
        <color indexed="64"/>
      </bottom>
      <diagonal/>
    </border>
    <border>
      <left style="medium">
        <color indexed="8"/>
      </left>
      <right style="medium">
        <color indexed="8"/>
      </right>
      <top style="thick">
        <color indexed="64"/>
      </top>
      <bottom style="thick">
        <color indexed="64"/>
      </bottom>
      <diagonal/>
    </border>
    <border>
      <left style="medium">
        <color indexed="8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8"/>
      </right>
      <top style="thick">
        <color indexed="64"/>
      </top>
      <bottom style="thick">
        <color indexed="64"/>
      </bottom>
      <diagonal/>
    </border>
    <border>
      <left style="medium">
        <color indexed="8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8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98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 applyAlignme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4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164" fontId="15" fillId="0" borderId="0" xfId="0" applyNumberFormat="1" applyFont="1"/>
    <xf numFmtId="0" fontId="13" fillId="3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wrapText="1"/>
    </xf>
    <xf numFmtId="0" fontId="16" fillId="4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164" fontId="3" fillId="6" borderId="1" xfId="1" applyNumberFormat="1" applyFont="1" applyFill="1" applyBorder="1" applyAlignment="1" applyProtection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164" fontId="17" fillId="5" borderId="0" xfId="0" applyNumberFormat="1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center"/>
    </xf>
    <xf numFmtId="164" fontId="21" fillId="5" borderId="0" xfId="0" applyNumberFormat="1" applyFont="1" applyFill="1" applyBorder="1" applyAlignment="1">
      <alignment horizontal="center" vertical="center" wrapText="1"/>
    </xf>
    <xf numFmtId="165" fontId="10" fillId="2" borderId="1" xfId="1" applyNumberFormat="1" applyFont="1" applyFill="1" applyBorder="1" applyAlignment="1">
      <alignment horizontal="center" vertical="center" wrapText="1"/>
    </xf>
    <xf numFmtId="0" fontId="16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wrapText="1"/>
    </xf>
    <xf numFmtId="0" fontId="16" fillId="4" borderId="1" xfId="0" applyFont="1" applyFill="1" applyBorder="1" applyAlignment="1">
      <alignment horizontal="center" vertical="center"/>
    </xf>
    <xf numFmtId="165" fontId="16" fillId="4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/>
    </xf>
    <xf numFmtId="164" fontId="23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0" fontId="22" fillId="0" borderId="1" xfId="0" applyFont="1" applyBorder="1" applyAlignment="1">
      <alignment horizontal="center"/>
    </xf>
    <xf numFmtId="164" fontId="22" fillId="0" borderId="1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0" fontId="16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6" fillId="11" borderId="1" xfId="0" applyNumberFormat="1" applyFont="1" applyFill="1" applyBorder="1" applyAlignment="1">
      <alignment horizontal="center" vertical="center" wrapText="1"/>
    </xf>
    <xf numFmtId="49" fontId="16" fillId="11" borderId="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164" fontId="3" fillId="6" borderId="11" xfId="0" applyNumberFormat="1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5" borderId="1" xfId="0" applyFont="1" applyFill="1" applyBorder="1" applyAlignment="1">
      <alignment horizontal="center" vertical="center"/>
    </xf>
    <xf numFmtId="0" fontId="20" fillId="11" borderId="1" xfId="0" applyFont="1" applyFill="1" applyBorder="1" applyAlignment="1">
      <alignment horizontal="center" vertical="center"/>
    </xf>
    <xf numFmtId="0" fontId="20" fillId="12" borderId="1" xfId="0" applyFont="1" applyFill="1" applyBorder="1" applyAlignment="1">
      <alignment horizontal="center" vertical="center"/>
    </xf>
    <xf numFmtId="0" fontId="20" fillId="13" borderId="1" xfId="0" applyFont="1" applyFill="1" applyBorder="1" applyAlignment="1">
      <alignment horizontal="center" vertical="center"/>
    </xf>
    <xf numFmtId="49" fontId="20" fillId="14" borderId="1" xfId="0" applyNumberFormat="1" applyFont="1" applyFill="1" applyBorder="1" applyAlignment="1">
      <alignment horizontal="center" vertical="center"/>
    </xf>
    <xf numFmtId="49" fontId="26" fillId="14" borderId="1" xfId="0" applyNumberFormat="1" applyFont="1" applyFill="1" applyBorder="1" applyAlignment="1">
      <alignment horizontal="center" vertical="center"/>
    </xf>
    <xf numFmtId="0" fontId="16" fillId="14" borderId="1" xfId="0" applyNumberFormat="1" applyFont="1" applyFill="1" applyBorder="1" applyAlignment="1">
      <alignment horizontal="center" vertical="center" wrapText="1"/>
    </xf>
    <xf numFmtId="49" fontId="4" fillId="14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5"/>
  <sheetViews>
    <sheetView tabSelected="1" view="pageBreakPreview" zoomScale="50" zoomScaleNormal="49" zoomScaleSheetLayoutView="50" workbookViewId="0">
      <selection activeCell="A17" sqref="A17"/>
    </sheetView>
  </sheetViews>
  <sheetFormatPr defaultRowHeight="15" x14ac:dyDescent="0.25"/>
  <cols>
    <col min="2" max="2" width="23.140625" customWidth="1"/>
    <col min="3" max="3" width="19.7109375" customWidth="1"/>
    <col min="4" max="4" width="20.28515625" customWidth="1"/>
    <col min="5" max="5" width="18.85546875" customWidth="1"/>
    <col min="6" max="6" width="24.42578125" customWidth="1"/>
    <col min="7" max="7" width="11.140625" customWidth="1"/>
    <col min="8" max="8" width="15.7109375" customWidth="1"/>
    <col min="9" max="9" width="18.28515625" customWidth="1"/>
    <col min="10" max="10" width="58.28515625" customWidth="1"/>
    <col min="11" max="11" width="15" customWidth="1"/>
    <col min="12" max="12" width="16.5703125" customWidth="1"/>
    <col min="13" max="13" width="10" customWidth="1"/>
    <col min="14" max="14" width="13.85546875" customWidth="1"/>
    <col min="15" max="16" width="9.42578125" customWidth="1"/>
    <col min="17" max="17" width="14.5703125" customWidth="1"/>
    <col min="18" max="18" width="16.140625" customWidth="1"/>
    <col min="19" max="19" width="17.42578125" customWidth="1"/>
    <col min="20" max="20" width="16.28515625" customWidth="1"/>
    <col min="21" max="21" width="17.7109375" customWidth="1"/>
    <col min="22" max="22" width="18.28515625" customWidth="1"/>
    <col min="23" max="23" width="21.42578125" customWidth="1"/>
  </cols>
  <sheetData>
    <row r="1" spans="1:23" ht="22.5" x14ac:dyDescent="0.25">
      <c r="A1" s="86" t="s">
        <v>13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</row>
    <row r="2" spans="1:23" ht="22.5" x14ac:dyDescent="0.3">
      <c r="A2" s="87" t="s">
        <v>45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1:23" ht="22.5" x14ac:dyDescent="0.3">
      <c r="A3" s="87" t="s">
        <v>156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</row>
    <row r="4" spans="1:23" ht="22.5" x14ac:dyDescent="0.3">
      <c r="B4" s="87" t="s">
        <v>12</v>
      </c>
      <c r="C4" s="88"/>
      <c r="D4" s="8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87" t="s">
        <v>159</v>
      </c>
      <c r="R4" s="87"/>
      <c r="S4" s="87"/>
      <c r="T4" s="87"/>
      <c r="U4" s="87"/>
      <c r="V4" s="8"/>
      <c r="W4" s="6"/>
    </row>
    <row r="5" spans="1:23" ht="23.25" x14ac:dyDescent="0.35">
      <c r="A5" s="85" t="s">
        <v>200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</row>
    <row r="6" spans="1:23" ht="23.25" x14ac:dyDescent="0.35">
      <c r="A6" s="85" t="s">
        <v>162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</row>
    <row r="7" spans="1:23" ht="23.25" x14ac:dyDescent="0.35">
      <c r="A7" s="82" t="s">
        <v>160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</row>
    <row r="8" spans="1:23" ht="23.25" x14ac:dyDescent="0.3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23.25" x14ac:dyDescent="0.35">
      <c r="A9" s="81" t="s">
        <v>14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</row>
    <row r="10" spans="1:23" ht="23.25" x14ac:dyDescent="0.35">
      <c r="A10" s="82" t="s">
        <v>157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</row>
    <row r="11" spans="1:23" ht="23.25" x14ac:dyDescent="0.3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23.25" x14ac:dyDescent="0.35">
      <c r="A12" s="81" t="s">
        <v>15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</row>
    <row r="13" spans="1:23" ht="23.25" x14ac:dyDescent="0.35">
      <c r="A13" s="85" t="s">
        <v>163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</row>
    <row r="14" spans="1:23" ht="23.25" x14ac:dyDescent="0.3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ht="22.5" x14ac:dyDescent="0.25">
      <c r="A15" s="83" t="s">
        <v>158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</row>
    <row r="16" spans="1:23" ht="23.25" x14ac:dyDescent="0.25">
      <c r="A16" s="84" t="s">
        <v>164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</row>
    <row r="17" spans="1:23" ht="24" thickBot="1" x14ac:dyDescent="0.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76.5" thickTop="1" thickBot="1" x14ac:dyDescent="0.3">
      <c r="A18" s="35" t="s">
        <v>0</v>
      </c>
      <c r="B18" s="36" t="s">
        <v>46</v>
      </c>
      <c r="C18" s="37" t="s">
        <v>7</v>
      </c>
      <c r="D18" s="38" t="s">
        <v>1</v>
      </c>
      <c r="E18" s="36" t="s">
        <v>2</v>
      </c>
      <c r="F18" s="39" t="s">
        <v>3</v>
      </c>
      <c r="G18" s="40" t="s">
        <v>4</v>
      </c>
      <c r="H18" s="36" t="s">
        <v>5</v>
      </c>
      <c r="I18" s="36" t="s">
        <v>47</v>
      </c>
      <c r="J18" s="36" t="s">
        <v>48</v>
      </c>
      <c r="K18" s="39" t="s">
        <v>49</v>
      </c>
      <c r="L18" s="41" t="s">
        <v>63</v>
      </c>
      <c r="M18" s="41" t="s">
        <v>64</v>
      </c>
      <c r="N18" s="41" t="s">
        <v>65</v>
      </c>
      <c r="O18" s="41" t="s">
        <v>66</v>
      </c>
      <c r="P18" s="41" t="s">
        <v>67</v>
      </c>
      <c r="Q18" s="41" t="s">
        <v>8</v>
      </c>
      <c r="R18" s="41" t="s">
        <v>10</v>
      </c>
      <c r="S18" s="41" t="s">
        <v>11</v>
      </c>
      <c r="T18" s="41" t="s">
        <v>9</v>
      </c>
      <c r="U18" s="41" t="s">
        <v>50</v>
      </c>
      <c r="V18" s="41" t="s">
        <v>51</v>
      </c>
      <c r="W18" s="42" t="s">
        <v>6</v>
      </c>
    </row>
    <row r="19" spans="1:23" ht="75.75" thickTop="1" x14ac:dyDescent="0.25">
      <c r="A19" s="1">
        <v>1</v>
      </c>
      <c r="B19" s="74" t="s">
        <v>12</v>
      </c>
      <c r="C19" s="74" t="s">
        <v>169</v>
      </c>
      <c r="D19" s="1" t="s">
        <v>110</v>
      </c>
      <c r="E19" s="1" t="s">
        <v>111</v>
      </c>
      <c r="F19" s="1" t="s">
        <v>112</v>
      </c>
      <c r="G19" s="1" t="s">
        <v>79</v>
      </c>
      <c r="H19" s="9">
        <v>38778</v>
      </c>
      <c r="I19" s="1" t="s">
        <v>54</v>
      </c>
      <c r="J19" s="1" t="s">
        <v>113</v>
      </c>
      <c r="K19" s="1">
        <v>7</v>
      </c>
      <c r="L19" s="75">
        <v>17</v>
      </c>
      <c r="M19" s="75">
        <v>3</v>
      </c>
      <c r="N19" s="75">
        <v>4</v>
      </c>
      <c r="O19" s="75">
        <v>13</v>
      </c>
      <c r="P19" s="75">
        <v>15</v>
      </c>
      <c r="Q19" s="76">
        <f t="shared" ref="Q19:Q45" si="0">SUM(L19:P19)</f>
        <v>52</v>
      </c>
      <c r="R19" s="75">
        <v>100</v>
      </c>
      <c r="S19" s="77">
        <f t="shared" ref="S19:S45" si="1">Q19/R19</f>
        <v>0.52</v>
      </c>
      <c r="T19" s="78"/>
      <c r="U19" s="78" t="s">
        <v>201</v>
      </c>
      <c r="V19" s="44"/>
      <c r="W19" s="1" t="s">
        <v>130</v>
      </c>
    </row>
    <row r="20" spans="1:23" ht="75" x14ac:dyDescent="0.25">
      <c r="A20" s="1">
        <v>2</v>
      </c>
      <c r="B20" s="1" t="s">
        <v>12</v>
      </c>
      <c r="C20" s="10" t="s">
        <v>168</v>
      </c>
      <c r="D20" s="1" t="s">
        <v>68</v>
      </c>
      <c r="E20" s="1" t="s">
        <v>43</v>
      </c>
      <c r="F20" s="1" t="s">
        <v>69</v>
      </c>
      <c r="G20" s="1" t="s">
        <v>70</v>
      </c>
      <c r="H20" s="9">
        <v>39406</v>
      </c>
      <c r="I20" s="1" t="s">
        <v>54</v>
      </c>
      <c r="J20" s="1" t="s">
        <v>71</v>
      </c>
      <c r="K20" s="1">
        <v>7</v>
      </c>
      <c r="L20" s="68">
        <v>22</v>
      </c>
      <c r="M20" s="68">
        <v>7</v>
      </c>
      <c r="N20" s="68">
        <v>3</v>
      </c>
      <c r="O20" s="68">
        <v>4</v>
      </c>
      <c r="P20" s="68">
        <v>0</v>
      </c>
      <c r="Q20" s="2">
        <f t="shared" si="0"/>
        <v>36</v>
      </c>
      <c r="R20" s="68">
        <v>100</v>
      </c>
      <c r="S20" s="11">
        <f t="shared" si="1"/>
        <v>0.36</v>
      </c>
      <c r="T20" s="45"/>
      <c r="U20" s="45"/>
      <c r="V20" s="45"/>
      <c r="W20" s="1" t="s">
        <v>90</v>
      </c>
    </row>
    <row r="21" spans="1:23" ht="75" x14ac:dyDescent="0.25">
      <c r="A21" s="1">
        <v>3</v>
      </c>
      <c r="B21" s="1" t="s">
        <v>12</v>
      </c>
      <c r="C21" s="10" t="s">
        <v>167</v>
      </c>
      <c r="D21" s="1" t="s">
        <v>114</v>
      </c>
      <c r="E21" s="1" t="s">
        <v>115</v>
      </c>
      <c r="F21" s="1" t="s">
        <v>116</v>
      </c>
      <c r="G21" s="1" t="s">
        <v>79</v>
      </c>
      <c r="H21" s="9">
        <v>39327</v>
      </c>
      <c r="I21" s="1" t="s">
        <v>54</v>
      </c>
      <c r="J21" s="1" t="s">
        <v>71</v>
      </c>
      <c r="K21" s="1">
        <v>7</v>
      </c>
      <c r="L21" s="68">
        <v>13</v>
      </c>
      <c r="M21" s="68">
        <v>2</v>
      </c>
      <c r="N21" s="68">
        <v>2</v>
      </c>
      <c r="O21" s="68">
        <v>1</v>
      </c>
      <c r="P21" s="68">
        <v>0</v>
      </c>
      <c r="Q21" s="2">
        <f t="shared" si="0"/>
        <v>18</v>
      </c>
      <c r="R21" s="68">
        <v>100</v>
      </c>
      <c r="S21" s="3">
        <f t="shared" si="1"/>
        <v>0.18</v>
      </c>
      <c r="T21" s="45"/>
      <c r="U21" s="45"/>
      <c r="V21" s="45"/>
      <c r="W21" s="1" t="s">
        <v>90</v>
      </c>
    </row>
    <row r="22" spans="1:23" ht="93.75" x14ac:dyDescent="0.25">
      <c r="A22" s="1">
        <v>4</v>
      </c>
      <c r="B22" s="10" t="s">
        <v>12</v>
      </c>
      <c r="C22" s="10" t="s">
        <v>173</v>
      </c>
      <c r="D22" s="1" t="s">
        <v>76</v>
      </c>
      <c r="E22" s="1" t="s">
        <v>77</v>
      </c>
      <c r="F22" s="1" t="s">
        <v>78</v>
      </c>
      <c r="G22" s="1" t="s">
        <v>79</v>
      </c>
      <c r="H22" s="9">
        <v>38769</v>
      </c>
      <c r="I22" s="1" t="s">
        <v>54</v>
      </c>
      <c r="J22" s="1" t="s">
        <v>80</v>
      </c>
      <c r="K22" s="1">
        <v>8</v>
      </c>
      <c r="L22" s="69">
        <v>22</v>
      </c>
      <c r="M22" s="69">
        <v>7</v>
      </c>
      <c r="N22" s="69">
        <v>8</v>
      </c>
      <c r="O22" s="69">
        <v>12</v>
      </c>
      <c r="P22" s="69">
        <v>0</v>
      </c>
      <c r="Q22" s="32">
        <f t="shared" si="0"/>
        <v>49</v>
      </c>
      <c r="R22" s="69">
        <v>100</v>
      </c>
      <c r="S22" s="34">
        <f t="shared" si="1"/>
        <v>0.49</v>
      </c>
      <c r="T22" s="46"/>
      <c r="U22" s="46" t="s">
        <v>202</v>
      </c>
      <c r="V22" s="45"/>
      <c r="W22" s="1" t="s">
        <v>92</v>
      </c>
    </row>
    <row r="23" spans="1:23" ht="75" x14ac:dyDescent="0.25">
      <c r="A23" s="1">
        <v>5</v>
      </c>
      <c r="B23" s="10" t="s">
        <v>12</v>
      </c>
      <c r="C23" s="10" t="s">
        <v>170</v>
      </c>
      <c r="D23" s="1" t="s">
        <v>117</v>
      </c>
      <c r="E23" s="1" t="s">
        <v>118</v>
      </c>
      <c r="F23" s="1" t="s">
        <v>119</v>
      </c>
      <c r="G23" s="1" t="s">
        <v>79</v>
      </c>
      <c r="H23" s="9">
        <v>39092</v>
      </c>
      <c r="I23" s="1" t="s">
        <v>54</v>
      </c>
      <c r="J23" s="1" t="s">
        <v>71</v>
      </c>
      <c r="K23" s="1">
        <v>8</v>
      </c>
      <c r="L23" s="69">
        <v>13</v>
      </c>
      <c r="M23" s="69">
        <v>4</v>
      </c>
      <c r="N23" s="69">
        <v>5</v>
      </c>
      <c r="O23" s="69">
        <v>11</v>
      </c>
      <c r="P23" s="69">
        <v>15</v>
      </c>
      <c r="Q23" s="32">
        <f t="shared" si="0"/>
        <v>48</v>
      </c>
      <c r="R23" s="69">
        <v>100</v>
      </c>
      <c r="S23" s="34">
        <f t="shared" si="1"/>
        <v>0.48</v>
      </c>
      <c r="T23" s="46"/>
      <c r="U23" s="46" t="s">
        <v>202</v>
      </c>
      <c r="V23" s="45"/>
      <c r="W23" s="1" t="s">
        <v>90</v>
      </c>
    </row>
    <row r="24" spans="1:23" ht="75" x14ac:dyDescent="0.25">
      <c r="A24" s="1">
        <v>6</v>
      </c>
      <c r="B24" s="10" t="s">
        <v>12</v>
      </c>
      <c r="C24" s="10" t="s">
        <v>172</v>
      </c>
      <c r="D24" s="1" t="s">
        <v>126</v>
      </c>
      <c r="E24" s="1" t="s">
        <v>127</v>
      </c>
      <c r="F24" s="1" t="s">
        <v>128</v>
      </c>
      <c r="G24" s="1" t="s">
        <v>70</v>
      </c>
      <c r="H24" s="9">
        <v>38504</v>
      </c>
      <c r="I24" s="1" t="s">
        <v>54</v>
      </c>
      <c r="J24" s="1" t="s">
        <v>113</v>
      </c>
      <c r="K24" s="1">
        <v>8</v>
      </c>
      <c r="L24" s="70">
        <v>16</v>
      </c>
      <c r="M24" s="70">
        <v>1</v>
      </c>
      <c r="N24" s="70">
        <v>5</v>
      </c>
      <c r="O24" s="70">
        <v>8</v>
      </c>
      <c r="P24" s="70">
        <v>15</v>
      </c>
      <c r="Q24" s="28">
        <f t="shared" si="0"/>
        <v>45</v>
      </c>
      <c r="R24" s="70">
        <v>100</v>
      </c>
      <c r="S24" s="13">
        <f t="shared" si="1"/>
        <v>0.45</v>
      </c>
      <c r="T24" s="47"/>
      <c r="U24" s="47"/>
      <c r="V24" s="45"/>
      <c r="W24" s="1" t="s">
        <v>130</v>
      </c>
    </row>
    <row r="25" spans="1:23" ht="75" x14ac:dyDescent="0.25">
      <c r="A25" s="1">
        <v>7</v>
      </c>
      <c r="B25" s="1" t="s">
        <v>12</v>
      </c>
      <c r="C25" s="10" t="s">
        <v>171</v>
      </c>
      <c r="D25" s="1" t="s">
        <v>72</v>
      </c>
      <c r="E25" s="1" t="s">
        <v>73</v>
      </c>
      <c r="F25" s="1" t="s">
        <v>74</v>
      </c>
      <c r="G25" s="1" t="s">
        <v>70</v>
      </c>
      <c r="H25" s="9">
        <v>38850</v>
      </c>
      <c r="I25" s="1" t="s">
        <v>54</v>
      </c>
      <c r="J25" s="1" t="s">
        <v>75</v>
      </c>
      <c r="K25" s="1">
        <v>8</v>
      </c>
      <c r="L25" s="68">
        <v>20</v>
      </c>
      <c r="M25" s="68">
        <v>7</v>
      </c>
      <c r="N25" s="68">
        <v>5</v>
      </c>
      <c r="O25" s="68">
        <v>9</v>
      </c>
      <c r="P25" s="68">
        <v>0</v>
      </c>
      <c r="Q25" s="2">
        <f t="shared" si="0"/>
        <v>41</v>
      </c>
      <c r="R25" s="68">
        <v>100</v>
      </c>
      <c r="S25" s="3">
        <f t="shared" si="1"/>
        <v>0.41</v>
      </c>
      <c r="T25" s="45"/>
      <c r="U25" s="45"/>
      <c r="V25" s="45"/>
      <c r="W25" s="1" t="s">
        <v>91</v>
      </c>
    </row>
    <row r="26" spans="1:23" ht="75" x14ac:dyDescent="0.25">
      <c r="A26" s="1">
        <v>8</v>
      </c>
      <c r="B26" s="10" t="s">
        <v>12</v>
      </c>
      <c r="C26" s="10" t="s">
        <v>175</v>
      </c>
      <c r="D26" s="1" t="s">
        <v>123</v>
      </c>
      <c r="E26" s="1" t="s">
        <v>124</v>
      </c>
      <c r="F26" s="1" t="s">
        <v>125</v>
      </c>
      <c r="G26" s="1" t="s">
        <v>70</v>
      </c>
      <c r="H26" s="9">
        <v>38639</v>
      </c>
      <c r="I26" s="1" t="s">
        <v>54</v>
      </c>
      <c r="J26" s="1" t="s">
        <v>113</v>
      </c>
      <c r="K26" s="1">
        <v>8</v>
      </c>
      <c r="L26" s="69">
        <v>13</v>
      </c>
      <c r="M26" s="69">
        <v>2</v>
      </c>
      <c r="N26" s="69">
        <v>2</v>
      </c>
      <c r="O26" s="69">
        <v>1</v>
      </c>
      <c r="P26" s="69">
        <v>0</v>
      </c>
      <c r="Q26" s="32">
        <f t="shared" si="0"/>
        <v>18</v>
      </c>
      <c r="R26" s="69">
        <v>100</v>
      </c>
      <c r="S26" s="34">
        <f t="shared" si="1"/>
        <v>0.18</v>
      </c>
      <c r="T26" s="46"/>
      <c r="U26" s="46"/>
      <c r="V26" s="45"/>
      <c r="W26" s="1" t="s">
        <v>130</v>
      </c>
    </row>
    <row r="27" spans="1:23" ht="75" x14ac:dyDescent="0.25">
      <c r="A27" s="1">
        <v>9</v>
      </c>
      <c r="B27" s="10" t="s">
        <v>12</v>
      </c>
      <c r="C27" s="10" t="s">
        <v>174</v>
      </c>
      <c r="D27" s="1" t="s">
        <v>120</v>
      </c>
      <c r="E27" s="1" t="s">
        <v>121</v>
      </c>
      <c r="F27" s="1" t="s">
        <v>122</v>
      </c>
      <c r="G27" s="1" t="s">
        <v>70</v>
      </c>
      <c r="H27" s="9">
        <v>38407</v>
      </c>
      <c r="I27" s="1" t="s">
        <v>54</v>
      </c>
      <c r="J27" s="1" t="s">
        <v>113</v>
      </c>
      <c r="K27" s="1">
        <v>8</v>
      </c>
      <c r="L27" s="70">
        <v>0</v>
      </c>
      <c r="M27" s="70">
        <v>1</v>
      </c>
      <c r="N27" s="70">
        <v>5</v>
      </c>
      <c r="O27" s="70">
        <v>5</v>
      </c>
      <c r="P27" s="70">
        <v>0</v>
      </c>
      <c r="Q27" s="28">
        <f t="shared" si="0"/>
        <v>11</v>
      </c>
      <c r="R27" s="70">
        <v>100</v>
      </c>
      <c r="S27" s="12">
        <f t="shared" si="1"/>
        <v>0.11</v>
      </c>
      <c r="T27" s="47"/>
      <c r="U27" s="47"/>
      <c r="V27" s="45"/>
      <c r="W27" s="1" t="s">
        <v>130</v>
      </c>
    </row>
    <row r="28" spans="1:23" ht="75" x14ac:dyDescent="0.25">
      <c r="A28" s="1">
        <v>10</v>
      </c>
      <c r="B28" s="10" t="s">
        <v>12</v>
      </c>
      <c r="C28" s="10" t="s">
        <v>181</v>
      </c>
      <c r="D28" s="1" t="s">
        <v>98</v>
      </c>
      <c r="E28" s="1" t="s">
        <v>99</v>
      </c>
      <c r="F28" s="1" t="s">
        <v>100</v>
      </c>
      <c r="G28" s="1" t="s">
        <v>79</v>
      </c>
      <c r="H28" s="9">
        <v>38466</v>
      </c>
      <c r="I28" s="1" t="s">
        <v>54</v>
      </c>
      <c r="J28" s="1" t="s">
        <v>71</v>
      </c>
      <c r="K28" s="1">
        <v>9</v>
      </c>
      <c r="L28" s="70">
        <v>17</v>
      </c>
      <c r="M28" s="70">
        <v>15</v>
      </c>
      <c r="N28" s="70">
        <v>16</v>
      </c>
      <c r="O28" s="70">
        <v>9</v>
      </c>
      <c r="P28" s="70">
        <v>14</v>
      </c>
      <c r="Q28" s="28">
        <f t="shared" si="0"/>
        <v>71</v>
      </c>
      <c r="R28" s="70">
        <v>216</v>
      </c>
      <c r="S28" s="12">
        <f t="shared" si="1"/>
        <v>0.32870370370370372</v>
      </c>
      <c r="T28" s="47"/>
      <c r="U28" s="47" t="s">
        <v>202</v>
      </c>
      <c r="V28" s="45"/>
      <c r="W28" s="1" t="s">
        <v>90</v>
      </c>
    </row>
    <row r="29" spans="1:23" ht="56.25" x14ac:dyDescent="0.25">
      <c r="A29" s="1">
        <v>11</v>
      </c>
      <c r="B29" s="10" t="s">
        <v>12</v>
      </c>
      <c r="C29" s="10" t="s">
        <v>183</v>
      </c>
      <c r="D29" s="1" t="s">
        <v>87</v>
      </c>
      <c r="E29" s="1" t="s">
        <v>88</v>
      </c>
      <c r="F29" s="1" t="s">
        <v>89</v>
      </c>
      <c r="G29" s="10" t="s">
        <v>70</v>
      </c>
      <c r="H29" s="9">
        <v>38370</v>
      </c>
      <c r="I29" s="1" t="s">
        <v>54</v>
      </c>
      <c r="J29" s="1" t="s">
        <v>139</v>
      </c>
      <c r="K29" s="1">
        <v>9</v>
      </c>
      <c r="L29" s="70">
        <v>28</v>
      </c>
      <c r="M29" s="70">
        <v>8</v>
      </c>
      <c r="N29" s="70">
        <v>8</v>
      </c>
      <c r="O29" s="70">
        <v>13</v>
      </c>
      <c r="P29" s="70">
        <v>13</v>
      </c>
      <c r="Q29" s="28">
        <f t="shared" si="0"/>
        <v>70</v>
      </c>
      <c r="R29" s="70">
        <v>216</v>
      </c>
      <c r="S29" s="12">
        <f t="shared" si="1"/>
        <v>0.32407407407407407</v>
      </c>
      <c r="T29" s="47"/>
      <c r="U29" s="47" t="s">
        <v>202</v>
      </c>
      <c r="V29" s="45"/>
      <c r="W29" s="1" t="s">
        <v>106</v>
      </c>
    </row>
    <row r="30" spans="1:23" ht="75" x14ac:dyDescent="0.25">
      <c r="A30" s="1">
        <v>12</v>
      </c>
      <c r="B30" s="10" t="s">
        <v>12</v>
      </c>
      <c r="C30" s="10" t="s">
        <v>176</v>
      </c>
      <c r="D30" s="1" t="s">
        <v>101</v>
      </c>
      <c r="E30" s="1" t="s">
        <v>82</v>
      </c>
      <c r="F30" s="1" t="s">
        <v>102</v>
      </c>
      <c r="G30" s="1" t="s">
        <v>70</v>
      </c>
      <c r="H30" s="1" t="s">
        <v>103</v>
      </c>
      <c r="I30" s="1" t="s">
        <v>54</v>
      </c>
      <c r="J30" s="1" t="s">
        <v>75</v>
      </c>
      <c r="K30" s="1">
        <v>9</v>
      </c>
      <c r="L30" s="69">
        <v>22</v>
      </c>
      <c r="M30" s="69">
        <v>15</v>
      </c>
      <c r="N30" s="69">
        <v>18</v>
      </c>
      <c r="O30" s="69">
        <v>8</v>
      </c>
      <c r="P30" s="69">
        <v>2</v>
      </c>
      <c r="Q30" s="32">
        <f t="shared" si="0"/>
        <v>65</v>
      </c>
      <c r="R30" s="69">
        <v>216</v>
      </c>
      <c r="S30" s="34">
        <f t="shared" si="1"/>
        <v>0.30092592592592593</v>
      </c>
      <c r="T30" s="46"/>
      <c r="U30" s="46" t="s">
        <v>202</v>
      </c>
      <c r="V30" s="45"/>
      <c r="W30" s="1" t="s">
        <v>91</v>
      </c>
    </row>
    <row r="31" spans="1:23" ht="93.75" x14ac:dyDescent="0.25">
      <c r="A31" s="1">
        <v>13</v>
      </c>
      <c r="B31" s="1" t="s">
        <v>12</v>
      </c>
      <c r="C31" s="10" t="s">
        <v>186</v>
      </c>
      <c r="D31" s="1" t="s">
        <v>93</v>
      </c>
      <c r="E31" s="1" t="s">
        <v>94</v>
      </c>
      <c r="F31" s="1" t="s">
        <v>95</v>
      </c>
      <c r="G31" s="1" t="s">
        <v>79</v>
      </c>
      <c r="H31" s="9">
        <v>38402</v>
      </c>
      <c r="I31" s="1" t="s">
        <v>54</v>
      </c>
      <c r="J31" s="1" t="s">
        <v>80</v>
      </c>
      <c r="K31" s="1">
        <v>9</v>
      </c>
      <c r="L31" s="68">
        <v>24</v>
      </c>
      <c r="M31" s="68">
        <v>18</v>
      </c>
      <c r="N31" s="68">
        <v>9</v>
      </c>
      <c r="O31" s="68">
        <v>5</v>
      </c>
      <c r="P31" s="68">
        <v>6</v>
      </c>
      <c r="Q31" s="2">
        <f t="shared" si="0"/>
        <v>62</v>
      </c>
      <c r="R31" s="68">
        <v>216</v>
      </c>
      <c r="S31" s="11">
        <f t="shared" si="1"/>
        <v>0.28703703703703703</v>
      </c>
      <c r="T31" s="45"/>
      <c r="U31" s="45"/>
      <c r="V31" s="45"/>
      <c r="W31" s="1" t="s">
        <v>104</v>
      </c>
    </row>
    <row r="32" spans="1:23" ht="56.25" x14ac:dyDescent="0.25">
      <c r="A32" s="1">
        <v>14</v>
      </c>
      <c r="B32" s="10" t="s">
        <v>12</v>
      </c>
      <c r="C32" s="10" t="s">
        <v>185</v>
      </c>
      <c r="D32" s="1" t="s">
        <v>81</v>
      </c>
      <c r="E32" s="1" t="s">
        <v>82</v>
      </c>
      <c r="F32" s="1" t="s">
        <v>74</v>
      </c>
      <c r="G32" s="1" t="s">
        <v>70</v>
      </c>
      <c r="H32" s="9">
        <v>38488</v>
      </c>
      <c r="I32" s="1" t="s">
        <v>54</v>
      </c>
      <c r="J32" s="1" t="s">
        <v>139</v>
      </c>
      <c r="K32" s="1">
        <v>9</v>
      </c>
      <c r="L32" s="70">
        <v>11</v>
      </c>
      <c r="M32" s="70">
        <v>17</v>
      </c>
      <c r="N32" s="70">
        <v>16.5</v>
      </c>
      <c r="O32" s="70">
        <v>9</v>
      </c>
      <c r="P32" s="70">
        <v>8</v>
      </c>
      <c r="Q32" s="28">
        <f t="shared" si="0"/>
        <v>61.5</v>
      </c>
      <c r="R32" s="70">
        <v>216</v>
      </c>
      <c r="S32" s="12">
        <f t="shared" si="1"/>
        <v>0.28472222222222221</v>
      </c>
      <c r="T32" s="47"/>
      <c r="U32" s="47"/>
      <c r="V32" s="45"/>
      <c r="W32" s="1" t="s">
        <v>106</v>
      </c>
    </row>
    <row r="33" spans="1:23" ht="75" x14ac:dyDescent="0.25">
      <c r="A33" s="1">
        <v>15</v>
      </c>
      <c r="B33" s="10" t="s">
        <v>12</v>
      </c>
      <c r="C33" s="10" t="s">
        <v>177</v>
      </c>
      <c r="D33" s="1" t="s">
        <v>42</v>
      </c>
      <c r="E33" s="1" t="s">
        <v>96</v>
      </c>
      <c r="F33" s="1" t="s">
        <v>44</v>
      </c>
      <c r="G33" s="1" t="s">
        <v>70</v>
      </c>
      <c r="H33" s="9">
        <v>38641</v>
      </c>
      <c r="I33" s="1" t="s">
        <v>54</v>
      </c>
      <c r="J33" s="1" t="s">
        <v>97</v>
      </c>
      <c r="K33" s="1">
        <v>9</v>
      </c>
      <c r="L33" s="70">
        <v>11</v>
      </c>
      <c r="M33" s="70">
        <v>18</v>
      </c>
      <c r="N33" s="70">
        <v>15</v>
      </c>
      <c r="O33" s="70">
        <v>6</v>
      </c>
      <c r="P33" s="70">
        <v>8</v>
      </c>
      <c r="Q33" s="28">
        <f t="shared" si="0"/>
        <v>58</v>
      </c>
      <c r="R33" s="70">
        <v>216</v>
      </c>
      <c r="S33" s="12">
        <f t="shared" si="1"/>
        <v>0.26851851851851855</v>
      </c>
      <c r="T33" s="47"/>
      <c r="U33" s="47"/>
      <c r="V33" s="45"/>
      <c r="W33" s="1" t="s">
        <v>105</v>
      </c>
    </row>
    <row r="34" spans="1:23" ht="56.25" x14ac:dyDescent="0.25">
      <c r="A34" s="1">
        <v>16</v>
      </c>
      <c r="B34" s="1" t="s">
        <v>12</v>
      </c>
      <c r="C34" s="10" t="s">
        <v>180</v>
      </c>
      <c r="D34" s="1" t="s">
        <v>83</v>
      </c>
      <c r="E34" s="1" t="s">
        <v>84</v>
      </c>
      <c r="F34" s="1" t="s">
        <v>85</v>
      </c>
      <c r="G34" s="1" t="s">
        <v>86</v>
      </c>
      <c r="H34" s="9">
        <v>38406</v>
      </c>
      <c r="I34" s="1" t="s">
        <v>54</v>
      </c>
      <c r="J34" s="1" t="s">
        <v>139</v>
      </c>
      <c r="K34" s="1">
        <v>9</v>
      </c>
      <c r="L34" s="68">
        <v>16</v>
      </c>
      <c r="M34" s="68">
        <v>15</v>
      </c>
      <c r="N34" s="68">
        <v>8.5</v>
      </c>
      <c r="O34" s="68">
        <v>6</v>
      </c>
      <c r="P34" s="68">
        <v>9</v>
      </c>
      <c r="Q34" s="2">
        <f t="shared" si="0"/>
        <v>54.5</v>
      </c>
      <c r="R34" s="68">
        <v>216</v>
      </c>
      <c r="S34" s="3">
        <f t="shared" si="1"/>
        <v>0.25231481481481483</v>
      </c>
      <c r="T34" s="45"/>
      <c r="U34" s="45"/>
      <c r="V34" s="45"/>
      <c r="W34" s="1" t="s">
        <v>106</v>
      </c>
    </row>
    <row r="35" spans="1:23" ht="75" x14ac:dyDescent="0.25">
      <c r="A35" s="1">
        <v>17</v>
      </c>
      <c r="B35" s="1" t="s">
        <v>12</v>
      </c>
      <c r="C35" s="10" t="s">
        <v>182</v>
      </c>
      <c r="D35" s="1" t="s">
        <v>135</v>
      </c>
      <c r="E35" s="1" t="s">
        <v>136</v>
      </c>
      <c r="F35" s="1" t="s">
        <v>116</v>
      </c>
      <c r="G35" s="1" t="s">
        <v>79</v>
      </c>
      <c r="H35" s="9">
        <v>38663</v>
      </c>
      <c r="I35" s="1" t="s">
        <v>54</v>
      </c>
      <c r="J35" s="1" t="s">
        <v>71</v>
      </c>
      <c r="K35" s="1">
        <v>9</v>
      </c>
      <c r="L35" s="68">
        <v>17</v>
      </c>
      <c r="M35" s="68">
        <v>14</v>
      </c>
      <c r="N35" s="68">
        <v>3.5</v>
      </c>
      <c r="O35" s="68">
        <v>2</v>
      </c>
      <c r="P35" s="68">
        <v>0</v>
      </c>
      <c r="Q35" s="2">
        <f t="shared" si="0"/>
        <v>36.5</v>
      </c>
      <c r="R35" s="68">
        <v>216</v>
      </c>
      <c r="S35" s="3">
        <f t="shared" si="1"/>
        <v>0.16898148148148148</v>
      </c>
      <c r="T35" s="45"/>
      <c r="U35" s="45"/>
      <c r="V35" s="45"/>
      <c r="W35" s="1" t="s">
        <v>90</v>
      </c>
    </row>
    <row r="36" spans="1:23" ht="75" x14ac:dyDescent="0.25">
      <c r="A36" s="1">
        <v>18</v>
      </c>
      <c r="B36" s="1" t="s">
        <v>12</v>
      </c>
      <c r="C36" s="10" t="s">
        <v>178</v>
      </c>
      <c r="D36" s="1" t="s">
        <v>137</v>
      </c>
      <c r="E36" s="1" t="s">
        <v>138</v>
      </c>
      <c r="F36" s="1" t="s">
        <v>89</v>
      </c>
      <c r="G36" s="1" t="s">
        <v>70</v>
      </c>
      <c r="H36" s="9">
        <v>38849</v>
      </c>
      <c r="I36" s="1" t="s">
        <v>54</v>
      </c>
      <c r="J36" s="1" t="s">
        <v>71</v>
      </c>
      <c r="K36" s="1">
        <v>9</v>
      </c>
      <c r="L36" s="68">
        <v>11</v>
      </c>
      <c r="M36" s="68">
        <v>4</v>
      </c>
      <c r="N36" s="68">
        <v>8</v>
      </c>
      <c r="O36" s="68">
        <v>6</v>
      </c>
      <c r="P36" s="68">
        <v>1</v>
      </c>
      <c r="Q36" s="2">
        <f t="shared" si="0"/>
        <v>30</v>
      </c>
      <c r="R36" s="68">
        <v>216</v>
      </c>
      <c r="S36" s="3">
        <f t="shared" si="1"/>
        <v>0.1388888888888889</v>
      </c>
      <c r="T36" s="45"/>
      <c r="U36" s="45"/>
      <c r="V36" s="45"/>
      <c r="W36" s="1" t="s">
        <v>90</v>
      </c>
    </row>
    <row r="37" spans="1:23" ht="75" x14ac:dyDescent="0.25">
      <c r="A37" s="1">
        <v>19</v>
      </c>
      <c r="B37" s="10" t="s">
        <v>12</v>
      </c>
      <c r="C37" s="10" t="s">
        <v>184</v>
      </c>
      <c r="D37" s="1" t="s">
        <v>129</v>
      </c>
      <c r="E37" s="1" t="s">
        <v>131</v>
      </c>
      <c r="F37" s="1" t="s">
        <v>116</v>
      </c>
      <c r="G37" s="1" t="s">
        <v>79</v>
      </c>
      <c r="H37" s="9">
        <v>38343</v>
      </c>
      <c r="I37" s="1" t="s">
        <v>54</v>
      </c>
      <c r="J37" s="1" t="s">
        <v>113</v>
      </c>
      <c r="K37" s="1">
        <v>9</v>
      </c>
      <c r="L37" s="70">
        <v>4</v>
      </c>
      <c r="M37" s="70">
        <v>9</v>
      </c>
      <c r="N37" s="70">
        <v>4</v>
      </c>
      <c r="O37" s="70">
        <v>3</v>
      </c>
      <c r="P37" s="70">
        <v>0</v>
      </c>
      <c r="Q37" s="28">
        <f t="shared" si="0"/>
        <v>20</v>
      </c>
      <c r="R37" s="70">
        <v>216</v>
      </c>
      <c r="S37" s="12">
        <f t="shared" si="1"/>
        <v>9.2592592592592587E-2</v>
      </c>
      <c r="T37" s="47"/>
      <c r="U37" s="47"/>
      <c r="V37" s="45"/>
      <c r="W37" s="1" t="s">
        <v>130</v>
      </c>
    </row>
    <row r="38" spans="1:23" ht="75" x14ac:dyDescent="0.25">
      <c r="A38" s="1">
        <v>20</v>
      </c>
      <c r="B38" s="1" t="s">
        <v>12</v>
      </c>
      <c r="C38" s="10" t="s">
        <v>179</v>
      </c>
      <c r="D38" s="1" t="s">
        <v>132</v>
      </c>
      <c r="E38" s="1" t="s">
        <v>133</v>
      </c>
      <c r="F38" s="1" t="s">
        <v>134</v>
      </c>
      <c r="G38" s="1" t="s">
        <v>79</v>
      </c>
      <c r="H38" s="9">
        <v>38341</v>
      </c>
      <c r="I38" s="1" t="s">
        <v>54</v>
      </c>
      <c r="J38" s="1" t="s">
        <v>113</v>
      </c>
      <c r="K38" s="1">
        <v>9</v>
      </c>
      <c r="L38" s="68">
        <v>4</v>
      </c>
      <c r="M38" s="68">
        <v>10</v>
      </c>
      <c r="N38" s="68">
        <v>0</v>
      </c>
      <c r="O38" s="68">
        <v>0</v>
      </c>
      <c r="P38" s="68">
        <v>0</v>
      </c>
      <c r="Q38" s="2">
        <f t="shared" si="0"/>
        <v>14</v>
      </c>
      <c r="R38" s="68">
        <v>216</v>
      </c>
      <c r="S38" s="11">
        <f t="shared" si="1"/>
        <v>6.4814814814814811E-2</v>
      </c>
      <c r="T38" s="45"/>
      <c r="U38" s="45"/>
      <c r="V38" s="45"/>
      <c r="W38" s="1" t="s">
        <v>130</v>
      </c>
    </row>
    <row r="39" spans="1:23" ht="75" x14ac:dyDescent="0.25">
      <c r="A39" s="1">
        <v>21</v>
      </c>
      <c r="B39" s="10" t="s">
        <v>12</v>
      </c>
      <c r="C39" s="10" t="s">
        <v>189</v>
      </c>
      <c r="D39" s="1" t="s">
        <v>107</v>
      </c>
      <c r="E39" s="1" t="s">
        <v>108</v>
      </c>
      <c r="F39" s="1" t="s">
        <v>109</v>
      </c>
      <c r="G39" s="14" t="s">
        <v>79</v>
      </c>
      <c r="H39" s="9">
        <v>38042</v>
      </c>
      <c r="I39" s="1" t="s">
        <v>54</v>
      </c>
      <c r="J39" s="1" t="s">
        <v>97</v>
      </c>
      <c r="K39" s="1">
        <v>10</v>
      </c>
      <c r="L39" s="70">
        <v>16</v>
      </c>
      <c r="M39" s="70">
        <v>28</v>
      </c>
      <c r="N39" s="70">
        <v>39</v>
      </c>
      <c r="O39" s="70">
        <v>16</v>
      </c>
      <c r="P39" s="70">
        <v>31</v>
      </c>
      <c r="Q39" s="28">
        <f t="shared" si="0"/>
        <v>130</v>
      </c>
      <c r="R39" s="70">
        <v>280</v>
      </c>
      <c r="S39" s="12">
        <f t="shared" si="1"/>
        <v>0.4642857142857143</v>
      </c>
      <c r="T39" s="47"/>
      <c r="U39" s="47" t="s">
        <v>202</v>
      </c>
      <c r="V39" s="45"/>
      <c r="W39" s="1" t="s">
        <v>105</v>
      </c>
    </row>
    <row r="40" spans="1:23" ht="56.25" x14ac:dyDescent="0.25">
      <c r="A40" s="1">
        <v>22</v>
      </c>
      <c r="B40" s="10" t="s">
        <v>12</v>
      </c>
      <c r="C40" s="15" t="s">
        <v>188</v>
      </c>
      <c r="D40" s="1" t="s">
        <v>140</v>
      </c>
      <c r="E40" s="1" t="s">
        <v>141</v>
      </c>
      <c r="F40" s="1" t="s">
        <v>142</v>
      </c>
      <c r="G40" s="1" t="s">
        <v>79</v>
      </c>
      <c r="H40" s="9">
        <v>38037</v>
      </c>
      <c r="I40" s="1" t="s">
        <v>54</v>
      </c>
      <c r="J40" s="1" t="s">
        <v>139</v>
      </c>
      <c r="K40" s="1">
        <v>10</v>
      </c>
      <c r="L40" s="69">
        <v>3</v>
      </c>
      <c r="M40" s="69">
        <v>32</v>
      </c>
      <c r="N40" s="69">
        <v>41</v>
      </c>
      <c r="O40" s="69">
        <v>24</v>
      </c>
      <c r="P40" s="69">
        <v>29</v>
      </c>
      <c r="Q40" s="32">
        <f t="shared" si="0"/>
        <v>129</v>
      </c>
      <c r="R40" s="69">
        <v>280</v>
      </c>
      <c r="S40" s="33">
        <f t="shared" si="1"/>
        <v>0.46071428571428569</v>
      </c>
      <c r="T40" s="46"/>
      <c r="U40" s="46"/>
      <c r="V40" s="45"/>
      <c r="W40" s="1" t="s">
        <v>106</v>
      </c>
    </row>
    <row r="41" spans="1:23" ht="93.75" x14ac:dyDescent="0.25">
      <c r="A41" s="1">
        <v>23</v>
      </c>
      <c r="B41" s="10" t="s">
        <v>12</v>
      </c>
      <c r="C41" s="10" t="s">
        <v>187</v>
      </c>
      <c r="D41" s="1" t="s">
        <v>143</v>
      </c>
      <c r="E41" s="1" t="s">
        <v>144</v>
      </c>
      <c r="F41" s="1" t="s">
        <v>145</v>
      </c>
      <c r="G41" s="1" t="s">
        <v>79</v>
      </c>
      <c r="H41" s="9">
        <v>38005</v>
      </c>
      <c r="I41" s="1" t="s">
        <v>54</v>
      </c>
      <c r="J41" s="1" t="s">
        <v>146</v>
      </c>
      <c r="K41" s="1">
        <v>10</v>
      </c>
      <c r="L41" s="70">
        <v>5</v>
      </c>
      <c r="M41" s="70">
        <v>12</v>
      </c>
      <c r="N41" s="70">
        <v>30</v>
      </c>
      <c r="O41" s="70">
        <v>33</v>
      </c>
      <c r="P41" s="70">
        <v>32</v>
      </c>
      <c r="Q41" s="28">
        <f t="shared" si="0"/>
        <v>112</v>
      </c>
      <c r="R41" s="70">
        <v>280</v>
      </c>
      <c r="S41" s="12">
        <f t="shared" si="1"/>
        <v>0.4</v>
      </c>
      <c r="T41" s="47"/>
      <c r="U41" s="47"/>
      <c r="V41" s="47"/>
      <c r="W41" s="1" t="s">
        <v>147</v>
      </c>
    </row>
    <row r="42" spans="1:23" ht="93.75" x14ac:dyDescent="0.25">
      <c r="A42" s="1">
        <v>24</v>
      </c>
      <c r="B42" s="1" t="s">
        <v>12</v>
      </c>
      <c r="C42" s="10" t="s">
        <v>190</v>
      </c>
      <c r="D42" s="10" t="s">
        <v>165</v>
      </c>
      <c r="E42" s="10" t="s">
        <v>166</v>
      </c>
      <c r="F42" s="10" t="s">
        <v>95</v>
      </c>
      <c r="G42" s="10" t="s">
        <v>79</v>
      </c>
      <c r="H42" s="9">
        <v>38370</v>
      </c>
      <c r="I42" s="1" t="s">
        <v>54</v>
      </c>
      <c r="J42" s="1" t="s">
        <v>80</v>
      </c>
      <c r="K42" s="1">
        <v>10</v>
      </c>
      <c r="L42" s="68">
        <v>0</v>
      </c>
      <c r="M42" s="68">
        <v>0</v>
      </c>
      <c r="N42" s="68">
        <v>56</v>
      </c>
      <c r="O42" s="68">
        <v>0</v>
      </c>
      <c r="P42" s="68">
        <v>50</v>
      </c>
      <c r="Q42" s="2">
        <f t="shared" si="0"/>
        <v>106</v>
      </c>
      <c r="R42" s="68">
        <v>280</v>
      </c>
      <c r="S42" s="3">
        <f t="shared" si="1"/>
        <v>0.37857142857142856</v>
      </c>
      <c r="T42" s="45"/>
      <c r="U42" s="45"/>
      <c r="V42" s="45"/>
      <c r="W42" s="1" t="s">
        <v>104</v>
      </c>
    </row>
    <row r="43" spans="1:23" ht="56.25" x14ac:dyDescent="0.25">
      <c r="A43" s="1">
        <v>25</v>
      </c>
      <c r="B43" s="1" t="s">
        <v>12</v>
      </c>
      <c r="C43" s="10" t="s">
        <v>192</v>
      </c>
      <c r="D43" s="1" t="s">
        <v>148</v>
      </c>
      <c r="E43" s="1" t="s">
        <v>149</v>
      </c>
      <c r="F43" s="1" t="s">
        <v>116</v>
      </c>
      <c r="G43" s="1" t="s">
        <v>79</v>
      </c>
      <c r="H43" s="1" t="s">
        <v>150</v>
      </c>
      <c r="I43" s="1" t="s">
        <v>54</v>
      </c>
      <c r="J43" s="1" t="s">
        <v>139</v>
      </c>
      <c r="K43" s="1">
        <v>11</v>
      </c>
      <c r="L43" s="68">
        <v>16</v>
      </c>
      <c r="M43" s="68">
        <v>14</v>
      </c>
      <c r="N43" s="68">
        <v>56</v>
      </c>
      <c r="O43" s="68">
        <v>0</v>
      </c>
      <c r="P43" s="68">
        <v>35</v>
      </c>
      <c r="Q43" s="2">
        <f t="shared" si="0"/>
        <v>121</v>
      </c>
      <c r="R43" s="68">
        <v>279</v>
      </c>
      <c r="S43" s="3">
        <f t="shared" si="1"/>
        <v>0.43369175627240142</v>
      </c>
      <c r="T43" s="45"/>
      <c r="U43" s="47" t="s">
        <v>202</v>
      </c>
      <c r="V43" s="45"/>
      <c r="W43" s="1" t="s">
        <v>106</v>
      </c>
    </row>
    <row r="44" spans="1:23" ht="56.25" x14ac:dyDescent="0.25">
      <c r="A44" s="1">
        <v>26</v>
      </c>
      <c r="B44" s="1" t="s">
        <v>12</v>
      </c>
      <c r="C44" s="10" t="s">
        <v>191</v>
      </c>
      <c r="D44" s="1" t="s">
        <v>151</v>
      </c>
      <c r="E44" s="1" t="s">
        <v>152</v>
      </c>
      <c r="F44" s="1" t="s">
        <v>116</v>
      </c>
      <c r="G44" s="1" t="s">
        <v>79</v>
      </c>
      <c r="H44" s="9">
        <v>37823</v>
      </c>
      <c r="I44" s="1" t="s">
        <v>54</v>
      </c>
      <c r="J44" s="1" t="s">
        <v>139</v>
      </c>
      <c r="K44" s="1">
        <v>11</v>
      </c>
      <c r="L44" s="68">
        <v>18</v>
      </c>
      <c r="M44" s="68">
        <v>38</v>
      </c>
      <c r="N44" s="68">
        <v>47</v>
      </c>
      <c r="O44" s="68">
        <v>0</v>
      </c>
      <c r="P44" s="68">
        <v>13</v>
      </c>
      <c r="Q44" s="2">
        <f t="shared" si="0"/>
        <v>116</v>
      </c>
      <c r="R44" s="68">
        <v>279</v>
      </c>
      <c r="S44" s="3">
        <f t="shared" si="1"/>
        <v>0.4157706093189964</v>
      </c>
      <c r="T44" s="45"/>
      <c r="U44" s="45"/>
      <c r="V44" s="45"/>
      <c r="W44" s="1" t="s">
        <v>106</v>
      </c>
    </row>
    <row r="45" spans="1:23" ht="56.25" x14ac:dyDescent="0.25">
      <c r="A45" s="1">
        <v>27</v>
      </c>
      <c r="B45" s="1" t="s">
        <v>12</v>
      </c>
      <c r="C45" s="10" t="s">
        <v>193</v>
      </c>
      <c r="D45" s="1" t="s">
        <v>153</v>
      </c>
      <c r="E45" s="1" t="s">
        <v>154</v>
      </c>
      <c r="F45" s="1" t="s">
        <v>155</v>
      </c>
      <c r="G45" s="1" t="s">
        <v>79</v>
      </c>
      <c r="H45" s="9">
        <v>37785</v>
      </c>
      <c r="I45" s="1" t="s">
        <v>54</v>
      </c>
      <c r="J45" s="1" t="s">
        <v>139</v>
      </c>
      <c r="K45" s="1">
        <v>11</v>
      </c>
      <c r="L45" s="68">
        <v>9</v>
      </c>
      <c r="M45" s="68">
        <v>23</v>
      </c>
      <c r="N45" s="68">
        <v>26</v>
      </c>
      <c r="O45" s="68">
        <v>6</v>
      </c>
      <c r="P45" s="68">
        <v>16</v>
      </c>
      <c r="Q45" s="2">
        <f t="shared" si="0"/>
        <v>80</v>
      </c>
      <c r="R45" s="68">
        <v>279</v>
      </c>
      <c r="S45" s="3">
        <f t="shared" si="1"/>
        <v>0.28673835125448027</v>
      </c>
      <c r="T45" s="45"/>
      <c r="U45" s="45"/>
      <c r="V45" s="45"/>
      <c r="W45" s="1" t="s">
        <v>106</v>
      </c>
    </row>
    <row r="46" spans="1:23" ht="12.75" customHeight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22.5" x14ac:dyDescent="0.3">
      <c r="A47" s="81" t="s">
        <v>41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</row>
    <row r="48" spans="1:23" ht="23.25" x14ac:dyDescent="0.35">
      <c r="A48" s="89" t="s">
        <v>161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</row>
    <row r="49" spans="1:23" ht="23.25" x14ac:dyDescent="0.35">
      <c r="A49" s="81" t="s">
        <v>52</v>
      </c>
      <c r="B49" s="82"/>
      <c r="C49" s="82"/>
      <c r="D49" s="82"/>
      <c r="E49" s="82"/>
      <c r="F49" s="82"/>
      <c r="G49" s="82"/>
      <c r="H49" s="82"/>
      <c r="I49" s="82"/>
      <c r="J49" s="82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ht="23.25" x14ac:dyDescent="0.35">
      <c r="A50" s="85" t="s">
        <v>194</v>
      </c>
      <c r="B50" s="82"/>
      <c r="C50" s="82"/>
      <c r="D50" s="82"/>
      <c r="E50" s="82"/>
      <c r="F50" s="82"/>
      <c r="G50" s="82"/>
      <c r="H50" s="82"/>
      <c r="I50" s="82"/>
      <c r="J50" s="82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ht="23.25" x14ac:dyDescent="0.35">
      <c r="A51" s="85" t="s">
        <v>195</v>
      </c>
      <c r="B51" s="82"/>
      <c r="C51" s="82"/>
      <c r="D51" s="82"/>
      <c r="E51" s="82"/>
      <c r="F51" s="82"/>
      <c r="G51" s="82"/>
      <c r="H51" s="82"/>
      <c r="I51" s="82"/>
      <c r="J51" s="82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ht="23.25" x14ac:dyDescent="0.35">
      <c r="A52" s="85" t="s">
        <v>196</v>
      </c>
      <c r="B52" s="82"/>
      <c r="C52" s="82"/>
      <c r="D52" s="82"/>
      <c r="E52" s="82"/>
      <c r="F52" s="82"/>
      <c r="G52" s="82"/>
      <c r="H52" s="82"/>
      <c r="I52" s="82"/>
      <c r="J52" s="82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ht="23.25" x14ac:dyDescent="0.35">
      <c r="A53" s="85" t="s">
        <v>197</v>
      </c>
      <c r="B53" s="82"/>
      <c r="C53" s="82"/>
      <c r="D53" s="82"/>
      <c r="E53" s="82"/>
      <c r="F53" s="82"/>
      <c r="G53" s="82"/>
      <c r="H53" s="82"/>
      <c r="I53" s="82"/>
      <c r="J53" s="82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ht="23.25" x14ac:dyDescent="0.35">
      <c r="A54" s="85" t="s">
        <v>198</v>
      </c>
      <c r="B54" s="82"/>
      <c r="C54" s="82"/>
      <c r="D54" s="82"/>
      <c r="E54" s="82"/>
      <c r="F54" s="82"/>
      <c r="G54" s="82"/>
      <c r="H54" s="82"/>
      <c r="I54" s="82"/>
      <c r="J54" s="82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ht="23.25" x14ac:dyDescent="0.35">
      <c r="A55" s="85" t="s">
        <v>199</v>
      </c>
      <c r="B55" s="82"/>
      <c r="C55" s="82"/>
      <c r="D55" s="82"/>
      <c r="E55" s="82"/>
      <c r="F55" s="82"/>
      <c r="G55" s="82"/>
      <c r="H55" s="82"/>
      <c r="I55" s="82"/>
      <c r="J55" s="82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ht="23.25" x14ac:dyDescent="0.35">
      <c r="A56" s="85" t="s">
        <v>106</v>
      </c>
      <c r="B56" s="82"/>
      <c r="C56" s="82"/>
      <c r="D56" s="82"/>
      <c r="E56" s="82"/>
      <c r="F56" s="82"/>
      <c r="G56" s="82"/>
      <c r="H56" s="82"/>
      <c r="I56" s="82"/>
      <c r="J56" s="82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8" spans="1:23" ht="15.75" x14ac:dyDescent="0.25">
      <c r="B58" s="18" t="s">
        <v>17</v>
      </c>
      <c r="C58" s="18" t="s">
        <v>18</v>
      </c>
      <c r="D58" s="18" t="s">
        <v>19</v>
      </c>
      <c r="E58" s="18" t="s">
        <v>20</v>
      </c>
    </row>
    <row r="59" spans="1:23" ht="23.25" x14ac:dyDescent="0.25">
      <c r="B59" s="90">
        <v>7</v>
      </c>
      <c r="C59" s="90">
        <v>3</v>
      </c>
      <c r="D59" s="90">
        <v>1</v>
      </c>
      <c r="E59" s="67"/>
    </row>
    <row r="60" spans="1:23" ht="23.25" x14ac:dyDescent="0.25">
      <c r="B60" s="17">
        <v>8</v>
      </c>
      <c r="C60" s="17">
        <v>6</v>
      </c>
      <c r="D60" s="17"/>
      <c r="E60" s="17">
        <v>2</v>
      </c>
    </row>
    <row r="61" spans="1:23" ht="23.25" x14ac:dyDescent="0.25">
      <c r="B61" s="17">
        <v>9</v>
      </c>
      <c r="C61" s="17">
        <v>11</v>
      </c>
      <c r="D61" s="17"/>
      <c r="E61" s="17">
        <v>3</v>
      </c>
    </row>
    <row r="62" spans="1:23" ht="23.25" x14ac:dyDescent="0.25">
      <c r="B62" s="17">
        <v>10</v>
      </c>
      <c r="C62" s="17">
        <v>4</v>
      </c>
      <c r="D62" s="17"/>
      <c r="E62" s="17">
        <v>1</v>
      </c>
    </row>
    <row r="63" spans="1:23" ht="23.25" x14ac:dyDescent="0.25">
      <c r="B63" s="17">
        <v>11</v>
      </c>
      <c r="C63" s="17">
        <v>3</v>
      </c>
      <c r="D63" s="17"/>
      <c r="E63" s="17">
        <v>1</v>
      </c>
    </row>
    <row r="64" spans="1:23" ht="22.5" x14ac:dyDescent="0.25">
      <c r="B64" s="21" t="s">
        <v>21</v>
      </c>
      <c r="C64" s="21">
        <f>SUM(C59:C63)</f>
        <v>27</v>
      </c>
      <c r="D64" s="21">
        <f>SUM(D59:D63)</f>
        <v>1</v>
      </c>
      <c r="E64" s="21">
        <f>SUM(E59:E63)</f>
        <v>7</v>
      </c>
    </row>
    <row r="65" spans="2:16" ht="23.25" x14ac:dyDescent="0.3">
      <c r="B65" s="16"/>
      <c r="C65" s="16"/>
      <c r="D65" s="19">
        <f>D64/C64</f>
        <v>3.7037037037037035E-2</v>
      </c>
      <c r="E65" s="19">
        <f>E64/C64</f>
        <v>0.25925925925925924</v>
      </c>
      <c r="F65" s="20">
        <f>SUM(D65:E65)</f>
        <v>0.29629629629629628</v>
      </c>
    </row>
    <row r="67" spans="2:16" ht="65.25" customHeight="1" x14ac:dyDescent="0.25">
      <c r="B67" s="22" t="s">
        <v>22</v>
      </c>
      <c r="C67" s="66" t="s">
        <v>16</v>
      </c>
      <c r="D67" s="22" t="s">
        <v>23</v>
      </c>
      <c r="E67" s="22" t="s">
        <v>24</v>
      </c>
      <c r="F67" s="22" t="s">
        <v>25</v>
      </c>
      <c r="G67" s="22" t="s">
        <v>26</v>
      </c>
      <c r="H67" s="24" t="s">
        <v>53</v>
      </c>
      <c r="I67" s="24" t="s">
        <v>28</v>
      </c>
      <c r="J67" s="22" t="s">
        <v>29</v>
      </c>
      <c r="K67" s="24" t="s">
        <v>39</v>
      </c>
      <c r="L67" s="24" t="s">
        <v>40</v>
      </c>
      <c r="M67" s="27" t="s">
        <v>30</v>
      </c>
      <c r="N67" s="48"/>
      <c r="O67" s="48"/>
      <c r="P67" s="30"/>
    </row>
    <row r="68" spans="2:16" ht="21" x14ac:dyDescent="0.3">
      <c r="B68" s="23" t="s">
        <v>27</v>
      </c>
      <c r="C68" s="43">
        <v>2</v>
      </c>
      <c r="D68" s="1">
        <v>1</v>
      </c>
      <c r="E68" s="1">
        <v>3</v>
      </c>
      <c r="F68" s="1"/>
      <c r="G68" s="1"/>
      <c r="H68" s="1"/>
      <c r="I68" s="1">
        <v>2</v>
      </c>
      <c r="J68" s="2">
        <f t="shared" ref="J68:J78" si="2">C68+D68+E68+F68+G68</f>
        <v>6</v>
      </c>
      <c r="K68" s="2">
        <f t="shared" ref="K68:K78" si="3">H68+I68</f>
        <v>2</v>
      </c>
      <c r="L68" s="29">
        <f t="shared" ref="L68:L80" si="4">K68/J68</f>
        <v>0.33333333333333331</v>
      </c>
      <c r="M68" s="94" t="s">
        <v>207</v>
      </c>
      <c r="N68" s="49"/>
      <c r="O68" s="50"/>
      <c r="P68" s="31"/>
    </row>
    <row r="69" spans="2:16" ht="21" x14ac:dyDescent="0.3">
      <c r="B69" s="23" t="s">
        <v>31</v>
      </c>
      <c r="C69" s="71"/>
      <c r="D69" s="71"/>
      <c r="E69" s="71"/>
      <c r="F69" s="71"/>
      <c r="G69" s="71"/>
      <c r="H69" s="71"/>
      <c r="I69" s="71"/>
      <c r="J69" s="2">
        <f t="shared" si="2"/>
        <v>0</v>
      </c>
      <c r="K69" s="2">
        <f t="shared" si="3"/>
        <v>0</v>
      </c>
      <c r="L69" s="29" t="e">
        <f t="shared" si="4"/>
        <v>#DIV/0!</v>
      </c>
      <c r="M69" s="91"/>
      <c r="N69" s="49"/>
      <c r="O69" s="50"/>
      <c r="P69" s="31"/>
    </row>
    <row r="70" spans="2:16" ht="21" x14ac:dyDescent="0.3">
      <c r="B70" s="23" t="s">
        <v>61</v>
      </c>
      <c r="C70" s="43"/>
      <c r="D70" s="1"/>
      <c r="E70" s="1"/>
      <c r="F70" s="1">
        <v>1</v>
      </c>
      <c r="G70" s="1"/>
      <c r="H70" s="1"/>
      <c r="I70" s="1"/>
      <c r="J70" s="2">
        <f>C70+D70+E70+F70+G70</f>
        <v>1</v>
      </c>
      <c r="K70" s="2">
        <f>H70+I70</f>
        <v>0</v>
      </c>
      <c r="L70" s="29">
        <f>K70/J70</f>
        <v>0</v>
      </c>
      <c r="M70" s="92"/>
      <c r="N70" s="49"/>
      <c r="O70" s="50"/>
      <c r="P70" s="31"/>
    </row>
    <row r="71" spans="2:16" ht="21" x14ac:dyDescent="0.3">
      <c r="B71" s="23" t="s">
        <v>32</v>
      </c>
      <c r="C71" s="43"/>
      <c r="D71" s="1"/>
      <c r="E71" s="1">
        <v>1</v>
      </c>
      <c r="F71" s="1">
        <v>1</v>
      </c>
      <c r="G71" s="1"/>
      <c r="H71" s="1"/>
      <c r="I71" s="1">
        <v>1</v>
      </c>
      <c r="J71" s="2">
        <f t="shared" si="2"/>
        <v>2</v>
      </c>
      <c r="K71" s="2">
        <f t="shared" si="3"/>
        <v>1</v>
      </c>
      <c r="L71" s="29">
        <f t="shared" si="4"/>
        <v>0.5</v>
      </c>
      <c r="M71" s="95" t="s">
        <v>206</v>
      </c>
      <c r="N71" s="49"/>
      <c r="O71" s="50"/>
      <c r="P71" s="31"/>
    </row>
    <row r="72" spans="2:16" ht="21" x14ac:dyDescent="0.3">
      <c r="B72" s="23" t="s">
        <v>33</v>
      </c>
      <c r="C72" s="43">
        <v>1</v>
      </c>
      <c r="D72" s="1">
        <v>3</v>
      </c>
      <c r="E72" s="1">
        <v>2</v>
      </c>
      <c r="F72" s="1"/>
      <c r="G72" s="1"/>
      <c r="H72" s="1">
        <v>1</v>
      </c>
      <c r="I72" s="1"/>
      <c r="J72" s="2">
        <f t="shared" si="2"/>
        <v>6</v>
      </c>
      <c r="K72" s="2">
        <f t="shared" si="3"/>
        <v>1</v>
      </c>
      <c r="L72" s="29">
        <f t="shared" si="4"/>
        <v>0.16666666666666666</v>
      </c>
      <c r="M72" s="93">
        <v>6</v>
      </c>
      <c r="N72" s="49"/>
      <c r="O72" s="50"/>
      <c r="P72" s="31"/>
    </row>
    <row r="73" spans="2:16" ht="21" x14ac:dyDescent="0.3">
      <c r="B73" s="23" t="s">
        <v>34</v>
      </c>
      <c r="C73" s="71"/>
      <c r="D73" s="71"/>
      <c r="E73" s="71"/>
      <c r="F73" s="71"/>
      <c r="G73" s="71"/>
      <c r="H73" s="71"/>
      <c r="I73" s="71"/>
      <c r="J73" s="2">
        <f t="shared" si="2"/>
        <v>0</v>
      </c>
      <c r="K73" s="2">
        <f t="shared" si="3"/>
        <v>0</v>
      </c>
      <c r="L73" s="29" t="e">
        <f t="shared" si="4"/>
        <v>#DIV/0!</v>
      </c>
      <c r="M73" s="91"/>
      <c r="N73" s="49"/>
      <c r="O73" s="50"/>
      <c r="P73" s="31"/>
    </row>
    <row r="74" spans="2:16" ht="21" x14ac:dyDescent="0.3">
      <c r="B74" s="23" t="s">
        <v>35</v>
      </c>
      <c r="C74" s="43"/>
      <c r="D74" s="1">
        <v>1</v>
      </c>
      <c r="E74" s="1">
        <v>1</v>
      </c>
      <c r="F74" s="1"/>
      <c r="G74" s="1"/>
      <c r="H74" s="1"/>
      <c r="I74" s="1">
        <v>1</v>
      </c>
      <c r="J74" s="2">
        <f t="shared" si="2"/>
        <v>2</v>
      </c>
      <c r="K74" s="2">
        <f t="shared" si="3"/>
        <v>1</v>
      </c>
      <c r="L74" s="29">
        <f t="shared" si="4"/>
        <v>0.5</v>
      </c>
      <c r="M74" s="94" t="s">
        <v>206</v>
      </c>
      <c r="N74" s="49"/>
      <c r="O74" s="50"/>
      <c r="P74" s="31"/>
    </row>
    <row r="75" spans="2:16" ht="21" x14ac:dyDescent="0.3">
      <c r="B75" s="23" t="s">
        <v>36</v>
      </c>
      <c r="C75" s="43"/>
      <c r="D75" s="1">
        <v>1</v>
      </c>
      <c r="E75" s="1">
        <v>1</v>
      </c>
      <c r="F75" s="1">
        <v>1</v>
      </c>
      <c r="G75" s="1"/>
      <c r="H75" s="1"/>
      <c r="I75" s="1">
        <v>1</v>
      </c>
      <c r="J75" s="2">
        <f t="shared" si="2"/>
        <v>3</v>
      </c>
      <c r="K75" s="2">
        <f t="shared" si="3"/>
        <v>1</v>
      </c>
      <c r="L75" s="29">
        <f t="shared" si="4"/>
        <v>0.33333333333333331</v>
      </c>
      <c r="M75" s="94" t="s">
        <v>207</v>
      </c>
      <c r="N75" s="49"/>
      <c r="O75" s="50"/>
      <c r="P75" s="31"/>
    </row>
    <row r="76" spans="2:16" ht="21" x14ac:dyDescent="0.3">
      <c r="B76" s="23" t="s">
        <v>37</v>
      </c>
      <c r="C76" s="71"/>
      <c r="D76" s="71"/>
      <c r="E76" s="71"/>
      <c r="F76" s="71"/>
      <c r="G76" s="71"/>
      <c r="H76" s="71"/>
      <c r="I76" s="71"/>
      <c r="J76" s="2">
        <f t="shared" si="2"/>
        <v>0</v>
      </c>
      <c r="K76" s="2">
        <f t="shared" si="3"/>
        <v>0</v>
      </c>
      <c r="L76" s="29" t="e">
        <f t="shared" si="4"/>
        <v>#DIV/0!</v>
      </c>
      <c r="M76" s="91"/>
      <c r="N76" s="49"/>
      <c r="O76" s="50"/>
      <c r="P76" s="31"/>
    </row>
    <row r="77" spans="2:16" ht="24" customHeight="1" x14ac:dyDescent="0.3">
      <c r="B77" s="23" t="s">
        <v>55</v>
      </c>
      <c r="C77" s="71"/>
      <c r="D77" s="71"/>
      <c r="E77" s="71"/>
      <c r="F77" s="71"/>
      <c r="G77" s="71"/>
      <c r="H77" s="71"/>
      <c r="I77" s="71"/>
      <c r="J77" s="2">
        <f t="shared" si="2"/>
        <v>0</v>
      </c>
      <c r="K77" s="2">
        <f t="shared" si="3"/>
        <v>0</v>
      </c>
      <c r="L77" s="29" t="e">
        <f t="shared" si="4"/>
        <v>#DIV/0!</v>
      </c>
      <c r="M77" s="91"/>
      <c r="N77" s="49"/>
      <c r="O77" s="50"/>
      <c r="P77" s="31"/>
    </row>
    <row r="78" spans="2:16" ht="37.5" x14ac:dyDescent="0.3">
      <c r="B78" s="23" t="s">
        <v>59</v>
      </c>
      <c r="C78" s="43"/>
      <c r="D78" s="1"/>
      <c r="E78" s="1">
        <v>3</v>
      </c>
      <c r="F78" s="1">
        <v>1</v>
      </c>
      <c r="G78" s="1">
        <v>3</v>
      </c>
      <c r="H78" s="1"/>
      <c r="I78" s="1">
        <v>2</v>
      </c>
      <c r="J78" s="2">
        <f t="shared" si="2"/>
        <v>7</v>
      </c>
      <c r="K78" s="2">
        <f t="shared" si="3"/>
        <v>2</v>
      </c>
      <c r="L78" s="29">
        <f t="shared" si="4"/>
        <v>0.2857142857142857</v>
      </c>
      <c r="M78" s="93">
        <v>5</v>
      </c>
      <c r="N78" s="49"/>
      <c r="O78" s="50"/>
      <c r="P78" s="31"/>
    </row>
    <row r="79" spans="2:16" ht="21" x14ac:dyDescent="0.3">
      <c r="B79" s="25" t="s">
        <v>38</v>
      </c>
      <c r="C79" s="26">
        <f>SUM(C68:C78)</f>
        <v>3</v>
      </c>
      <c r="D79" s="26">
        <f>SUM(D68:D78)</f>
        <v>6</v>
      </c>
      <c r="E79" s="26">
        <f>SUM(E68:E78)</f>
        <v>11</v>
      </c>
      <c r="F79" s="26">
        <f>SUM(F68:F78)</f>
        <v>4</v>
      </c>
      <c r="G79" s="26">
        <f>SUM(G68:G78)</f>
        <v>3</v>
      </c>
      <c r="H79" s="26">
        <f>SUBTOTAL(9,H68:H78)</f>
        <v>1</v>
      </c>
      <c r="I79" s="26">
        <f>SUM(I68:I78)</f>
        <v>7</v>
      </c>
      <c r="J79" s="26">
        <f>SUM(J68:J78)</f>
        <v>27</v>
      </c>
      <c r="K79" s="26">
        <f>SUM(K68:K78)</f>
        <v>8</v>
      </c>
      <c r="L79" s="59">
        <f t="shared" si="4"/>
        <v>0.29629629629629628</v>
      </c>
      <c r="M79" s="60"/>
      <c r="N79" s="51"/>
      <c r="O79" s="50"/>
      <c r="P79" s="31"/>
    </row>
    <row r="80" spans="2:16" ht="18.75" x14ac:dyDescent="0.3">
      <c r="B80" s="61" t="s">
        <v>62</v>
      </c>
      <c r="C80" s="62">
        <f t="shared" ref="C80:K80" si="5">C79-C78</f>
        <v>3</v>
      </c>
      <c r="D80" s="62">
        <f t="shared" si="5"/>
        <v>6</v>
      </c>
      <c r="E80" s="62">
        <f t="shared" si="5"/>
        <v>8</v>
      </c>
      <c r="F80" s="62">
        <f t="shared" si="5"/>
        <v>3</v>
      </c>
      <c r="G80" s="62">
        <f t="shared" si="5"/>
        <v>0</v>
      </c>
      <c r="H80" s="62">
        <f t="shared" si="5"/>
        <v>1</v>
      </c>
      <c r="I80" s="62">
        <f t="shared" si="5"/>
        <v>5</v>
      </c>
      <c r="J80" s="62">
        <f t="shared" si="5"/>
        <v>20</v>
      </c>
      <c r="K80" s="62">
        <f t="shared" si="5"/>
        <v>6</v>
      </c>
      <c r="L80" s="63">
        <f t="shared" si="4"/>
        <v>0.3</v>
      </c>
      <c r="M80" s="62"/>
    </row>
    <row r="81" spans="2:13" ht="18.75" x14ac:dyDescent="0.3">
      <c r="C81" s="64"/>
      <c r="D81" s="64"/>
      <c r="E81" s="64"/>
      <c r="F81" s="64"/>
      <c r="G81" s="64"/>
      <c r="H81" s="64"/>
      <c r="I81" s="64"/>
      <c r="J81" s="64"/>
      <c r="K81" s="64"/>
      <c r="L81" s="65"/>
      <c r="M81" s="64"/>
    </row>
    <row r="82" spans="2:13" ht="75" x14ac:dyDescent="0.25">
      <c r="B82" s="22" t="s">
        <v>22</v>
      </c>
      <c r="C82" s="22" t="s">
        <v>56</v>
      </c>
      <c r="D82" s="22" t="s">
        <v>57</v>
      </c>
      <c r="E82" s="22" t="s">
        <v>58</v>
      </c>
      <c r="F82" s="22" t="s">
        <v>60</v>
      </c>
    </row>
    <row r="83" spans="2:13" ht="18.75" x14ac:dyDescent="0.3">
      <c r="B83" s="23" t="s">
        <v>27</v>
      </c>
      <c r="C83" s="43">
        <v>239.5</v>
      </c>
      <c r="D83" s="43">
        <v>6</v>
      </c>
      <c r="E83" s="52">
        <v>39.9</v>
      </c>
      <c r="F83" s="53">
        <v>6</v>
      </c>
    </row>
    <row r="84" spans="2:13" ht="18.75" x14ac:dyDescent="0.3">
      <c r="B84" s="54" t="s">
        <v>31</v>
      </c>
      <c r="C84" s="71"/>
      <c r="D84" s="71"/>
      <c r="E84" s="52" t="e">
        <f>C84/D84</f>
        <v>#DIV/0!</v>
      </c>
      <c r="F84" s="72"/>
    </row>
    <row r="85" spans="2:13" ht="18.75" x14ac:dyDescent="0.3">
      <c r="B85" s="54" t="s">
        <v>61</v>
      </c>
      <c r="C85" s="43">
        <v>112</v>
      </c>
      <c r="D85" s="43">
        <v>1</v>
      </c>
      <c r="E85" s="52">
        <v>112</v>
      </c>
      <c r="F85" s="96">
        <v>1</v>
      </c>
    </row>
    <row r="86" spans="2:13" ht="18.75" x14ac:dyDescent="0.3">
      <c r="B86" s="54" t="s">
        <v>32</v>
      </c>
      <c r="C86" s="43">
        <v>188</v>
      </c>
      <c r="D86" s="43">
        <v>2</v>
      </c>
      <c r="E86" s="52">
        <v>94</v>
      </c>
      <c r="F86" s="96">
        <v>2</v>
      </c>
    </row>
    <row r="87" spans="2:13" ht="18.75" x14ac:dyDescent="0.3">
      <c r="B87" s="54" t="s">
        <v>33</v>
      </c>
      <c r="C87" s="43">
        <v>160</v>
      </c>
      <c r="D87" s="43">
        <v>6</v>
      </c>
      <c r="E87" s="52">
        <v>26.6</v>
      </c>
      <c r="F87" s="53">
        <v>7</v>
      </c>
    </row>
    <row r="88" spans="2:13" ht="18.75" x14ac:dyDescent="0.3">
      <c r="B88" s="54" t="s">
        <v>34</v>
      </c>
      <c r="C88" s="71"/>
      <c r="D88" s="71"/>
      <c r="E88" s="52" t="e">
        <f t="shared" ref="E88:E92" si="6">C88/D88</f>
        <v>#DIV/0!</v>
      </c>
      <c r="F88" s="72"/>
    </row>
    <row r="89" spans="2:13" ht="18.75" x14ac:dyDescent="0.3">
      <c r="B89" s="54" t="s">
        <v>35</v>
      </c>
      <c r="C89" s="43">
        <v>106</v>
      </c>
      <c r="D89" s="43">
        <v>2</v>
      </c>
      <c r="E89" s="52">
        <v>53</v>
      </c>
      <c r="F89" s="80" t="s">
        <v>205</v>
      </c>
    </row>
    <row r="90" spans="2:13" ht="18.75" x14ac:dyDescent="0.3">
      <c r="B90" s="54" t="s">
        <v>36</v>
      </c>
      <c r="C90" s="43">
        <v>217</v>
      </c>
      <c r="D90" s="43">
        <v>3</v>
      </c>
      <c r="E90" s="52">
        <v>72.3</v>
      </c>
      <c r="F90" s="79" t="s">
        <v>204</v>
      </c>
    </row>
    <row r="91" spans="2:13" ht="18.75" x14ac:dyDescent="0.3">
      <c r="B91" s="54" t="s">
        <v>37</v>
      </c>
      <c r="C91" s="71"/>
      <c r="D91" s="71"/>
      <c r="E91" s="52" t="e">
        <f t="shared" si="6"/>
        <v>#DIV/0!</v>
      </c>
      <c r="F91" s="73"/>
    </row>
    <row r="92" spans="2:13" ht="21" customHeight="1" x14ac:dyDescent="0.3">
      <c r="B92" s="54" t="s">
        <v>55</v>
      </c>
      <c r="C92" s="71"/>
      <c r="D92" s="71"/>
      <c r="E92" s="52" t="e">
        <f t="shared" si="6"/>
        <v>#DIV/0!</v>
      </c>
      <c r="F92" s="73"/>
    </row>
    <row r="93" spans="2:13" ht="37.5" x14ac:dyDescent="0.3">
      <c r="B93" s="23" t="s">
        <v>59</v>
      </c>
      <c r="C93" s="43">
        <v>632</v>
      </c>
      <c r="D93" s="43">
        <v>7</v>
      </c>
      <c r="E93" s="52">
        <v>90.2</v>
      </c>
      <c r="F93" s="97" t="s">
        <v>203</v>
      </c>
    </row>
    <row r="94" spans="2:13" ht="18.75" x14ac:dyDescent="0.25">
      <c r="B94" s="55" t="s">
        <v>38</v>
      </c>
      <c r="C94" s="55">
        <f>SUM(C83:C93)</f>
        <v>1654.5</v>
      </c>
      <c r="D94" s="55">
        <f>SUBTOTAL(9,D83:D93)</f>
        <v>27</v>
      </c>
      <c r="E94" s="56">
        <f>C94/D94</f>
        <v>61.277777777777779</v>
      </c>
      <c r="F94" s="55"/>
    </row>
    <row r="95" spans="2:13" ht="18.75" x14ac:dyDescent="0.3">
      <c r="B95" s="54" t="s">
        <v>62</v>
      </c>
      <c r="C95" s="57">
        <f>C83+C84+C85+C86+C87+C88+C89+C90+C91+C92+H90</f>
        <v>1022.5</v>
      </c>
      <c r="D95" s="57">
        <f>D83+D84+D85+D86+D87+D88+D89+D90+D91+D92+I90</f>
        <v>20</v>
      </c>
      <c r="E95" s="58">
        <f>C95/D95</f>
        <v>51.125</v>
      </c>
      <c r="F95" s="57"/>
    </row>
  </sheetData>
  <autoFilter ref="A18:W45">
    <sortState ref="A19:Y54">
      <sortCondition ref="K19:K54"/>
      <sortCondition descending="1" ref="Q19:Q54"/>
      <sortCondition ref="D19:D54"/>
    </sortState>
  </autoFilter>
  <mergeCells count="24">
    <mergeCell ref="A55:J55"/>
    <mergeCell ref="A56:J56"/>
    <mergeCell ref="A47:W47"/>
    <mergeCell ref="A48:W48"/>
    <mergeCell ref="A53:J53"/>
    <mergeCell ref="A54:J54"/>
    <mergeCell ref="A49:J49"/>
    <mergeCell ref="A50:J50"/>
    <mergeCell ref="A51:J51"/>
    <mergeCell ref="A52:J52"/>
    <mergeCell ref="A1:W1"/>
    <mergeCell ref="A2:W2"/>
    <mergeCell ref="A3:W3"/>
    <mergeCell ref="B4:D4"/>
    <mergeCell ref="Q4:U4"/>
    <mergeCell ref="A5:W5"/>
    <mergeCell ref="A6:W6"/>
    <mergeCell ref="A7:W7"/>
    <mergeCell ref="A9:W9"/>
    <mergeCell ref="A10:W10"/>
    <mergeCell ref="A15:W15"/>
    <mergeCell ref="A16:W16"/>
    <mergeCell ref="A12:W12"/>
    <mergeCell ref="A13:W13"/>
  </mergeCells>
  <phoneticPr fontId="0" type="noConversion"/>
  <printOptions horizontalCentered="1"/>
  <pageMargins left="0.31496062992125984" right="0.31496062992125984" top="0.3543307086614173" bottom="0.3543307086614173" header="0" footer="0"/>
  <pageSetup paperSize="9" scale="33" fitToHeight="0" orientation="landscape" r:id="rId1"/>
  <rowBreaks count="1" manualBreakCount="1">
    <brk id="8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МХК</vt:lpstr>
      <vt:lpstr>МХК!Область_печати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2020-12-10T13:54:12Z</cp:lastPrinted>
  <dcterms:created xsi:type="dcterms:W3CDTF">2015-08-25T10:03:36Z</dcterms:created>
  <dcterms:modified xsi:type="dcterms:W3CDTF">2020-12-10T14:17:44Z</dcterms:modified>
</cp:coreProperties>
</file>